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JUNIO 2023\"/>
    </mc:Choice>
  </mc:AlternateContent>
  <xr:revisionPtr revIDLastSave="0" documentId="13_ncr:1_{C64B3077-CB11-4467-92F8-E49874FA9EAB}" xr6:coauthVersionLast="47" xr6:coauthVersionMax="47" xr10:uidLastSave="{00000000-0000-0000-0000-000000000000}"/>
  <bookViews>
    <workbookView xWindow="-120" yWindow="-120" windowWidth="29040" windowHeight="15840" tabRatio="929" firstSheet="4" activeTab="13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DETENIDOS" sheetId="8" r:id="rId11"/>
    <sheet name="SALIDAS DIF.  MULTA" sheetId="34" r:id="rId12"/>
    <sheet name="JUZGADOS" sheetId="10" r:id="rId13"/>
    <sheet name="JUZG COLEGIADO" sheetId="26" r:id="rId14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3">'JUZG COLEGIADO'!$B$1:$N$37</definedName>
    <definedName name="_xlnm.Print_Area" localSheetId="12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34" l="1"/>
  <c r="K14" i="34"/>
  <c r="K12" i="34"/>
  <c r="J16" i="34"/>
  <c r="C16" i="1"/>
  <c r="D16" i="1" l="1"/>
  <c r="C18" i="5" l="1"/>
  <c r="C16" i="3"/>
  <c r="C17" i="2"/>
  <c r="D20" i="26" l="1"/>
  <c r="G21" i="10"/>
  <c r="G20" i="10"/>
  <c r="F23" i="10"/>
  <c r="E23" i="10"/>
  <c r="F15" i="10"/>
  <c r="E15" i="10"/>
  <c r="G13" i="10"/>
  <c r="G12" i="10"/>
  <c r="G16" i="34"/>
  <c r="D16" i="34"/>
  <c r="C16" i="8"/>
  <c r="C26" i="9"/>
  <c r="C40" i="15"/>
  <c r="C63" i="18"/>
  <c r="C37" i="18"/>
  <c r="D37" i="13"/>
  <c r="C37" i="13"/>
  <c r="F27" i="14"/>
  <c r="E27" i="14"/>
  <c r="D27" i="14"/>
  <c r="C27" i="14"/>
  <c r="D17" i="2"/>
  <c r="G15" i="10" l="1"/>
  <c r="G23" i="10"/>
  <c r="G27" i="14"/>
  <c r="E19" i="10"/>
  <c r="E16" i="34" l="1"/>
  <c r="F16" i="34"/>
  <c r="H16" i="34"/>
  <c r="I16" i="34"/>
  <c r="C16" i="9" l="1"/>
  <c r="C31" i="15" l="1"/>
  <c r="B16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<sst xmlns="http://schemas.openxmlformats.org/spreadsheetml/2006/main" count="293" uniqueCount="191">
  <si>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</si>
  <si>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</si>
  <si>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</si>
  <si>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</si>
  <si>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</si>
  <si>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</si>
  <si>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</si>
  <si>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</si>
  <si>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</si>
  <si>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</si>
  <si>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</si>
  <si>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</si>
  <si>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</si>
  <si>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</si>
  <si>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</si>
  <si>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</si>
  <si>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</si>
  <si>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</si>
  <si>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</si>
  <si>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</si>
  <si>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</si>
  <si>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</si>
  <si>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</si>
  <si>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</si>
  <si>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</si>
  <si>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</si>
  <si>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</si>
  <si>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</si>
  <si>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</si>
  <si>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</si>
  <si>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</si>
  <si>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</si>
  <si>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</si>
  <si>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</si>
  <si>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</si>
  <si>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</si>
  <si>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</si>
  <si>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</si>
  <si>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</si>
  <si>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</si>
  <si>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</si>
  <si>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</si>
  <si>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</si>
  <si>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</si>
  <si>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</si>
  <si>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</si>
  <si>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</si>
  <si>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</si>
  <si>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</si>
  <si>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</si>
  <si>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</si>
  <si>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</si>
  <si>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</si>
  <si>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</si>
  <si>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</si>
  <si>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</si>
  <si>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</si>
  <si>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</si>
  <si>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</si>
  <si>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</si>
  <si>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</si>
  <si>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</si>
  <si>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</si>
  <si>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</si>
  <si>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</si>
  <si>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</si>
  <si>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</si>
  <si>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</si>
  <si>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</si>
  <si>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</si>
  <si>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</si>
  <si>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</si>
  <si>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</si>
  <si>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</si>
  <si>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</si>
  <si>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</si>
  <si>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</si>
  <si>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</si>
  <si>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</si>
  <si>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</si>
  <si>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</si>
  <si>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</si>
  <si>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</si>
  <si>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</si>
  <si>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</si>
  <si>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</si>
  <si>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</si>
  <si>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</si>
  <si>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</si>
  <si>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</si>
  <si>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</si>
  <si>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</si>
  <si>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</si>
  <si>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</si>
  <si>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</si>
  <si>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</si>
  <si>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</si>
  <si>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</si>
  <si>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</si>
  <si>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</si>
  <si>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</si>
  <si>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</si>
  <si>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</si>
  <si>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</si>
  <si>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</si>
  <si>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</si>
  <si>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</si>
  <si>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</si>
  <si>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</si>
  <si>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</si>
  <si>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</si>
  <si>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</si>
  <si>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</si>
  <si>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</si>
  <si>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</si>
  <si>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</si>
  <si>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</si>
  <si>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</si>
  <si>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</si>
  <si>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</si>
  <si>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</si>
  <si>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</si>
  <si>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</si>
  <si>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</si>
  <si>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</si>
  <si>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</si>
  <si>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</si>
  <si>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</si>
  <si>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</si>
  <si>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</si>
  <si>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</si>
  <si>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</si>
  <si>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</si>
  <si>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AMONESTADOS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</si>
  <si>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</si>
  <si>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</si>
  <si>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</si>
  <si>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</si>
  <si>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</si>
  <si>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</si>
  <si>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</si>
  <si>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</si>
  <si>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</si>
  <si>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</si>
  <si>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</si>
  <si>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</si>
  <si>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</si>
  <si>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</si>
  <si>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</si>
  <si>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</si>
  <si>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</si>
  <si>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</si>
  <si>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</si>
  <si>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</si>
  <si>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</si>
  <si>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PROCED. IRREGULAR</t>
  </si>
  <si>
    <t>HORARIO DE ACCIDENTES OCURRIDOS EN EL</t>
  </si>
  <si>
    <t>CRUCEROS NO SEMAFORIZADOS</t>
  </si>
  <si>
    <t>BLVD. EJERCITO MEXICANO Y C. TORREÓN SAN PEDRO</t>
  </si>
  <si>
    <t>JUN/22</t>
  </si>
  <si>
    <t>JUNIO</t>
  </si>
  <si>
    <t>MEDIDAS DE APREMIO</t>
  </si>
  <si>
    <t>JUN/23</t>
  </si>
  <si>
    <t>ACCIDENTES VIALES  JUNIO 2023</t>
  </si>
  <si>
    <t xml:space="preserve"> CAUSAS DETERMINANTES  DE ACCIDENTES VIALES JUNIO    2023</t>
  </si>
  <si>
    <t>ESTADO  DE   EBRIEDAD  POR HORA JUNIO    2023</t>
  </si>
  <si>
    <t>EDAD  DE LOS CONDUCTORES INVOLUCRADOS EN ESTADO  DE EBRIEDAD  2023</t>
  </si>
  <si>
    <t>MES DE JUNIO    2023</t>
  </si>
  <si>
    <t>DE JUNIO    2023</t>
  </si>
  <si>
    <t>GRUAS 2023</t>
  </si>
  <si>
    <t xml:space="preserve"> JUNIO 2023</t>
  </si>
  <si>
    <t xml:space="preserve"> DETENIDOS   JUNIO   2023</t>
  </si>
  <si>
    <t>SALIDAS DIFERENTES A LA MULTA  JUNIO     2023</t>
  </si>
  <si>
    <t>J U N I O     2 0 2 3</t>
  </si>
  <si>
    <t>J U N I O    2023</t>
  </si>
  <si>
    <t>AV. EL SIGLO DE TORREÓN Y AV. CORREGIDORA</t>
  </si>
  <si>
    <t>BLVD. INDEPENDENCIA Y CALZ. ABASTOS</t>
  </si>
  <si>
    <t>BLVD. PEDRO RDZ. TRIANA  Y CALZ. PASEO DEL TECNOLÓGICO</t>
  </si>
  <si>
    <t>BLVD. PEDRO RDZ. TRIANA Y CALZ. DIAGONAL DE LAS FUENTES</t>
  </si>
  <si>
    <t>BLVD. PEDRO RDZ TRIANA Y BLVD. LAGUNA SUR</t>
  </si>
  <si>
    <t>CALZ. SALTUILLO 400 Y C. FLORENCIA</t>
  </si>
  <si>
    <t>C. DOMINGO VALDEZ LLANO Y AV. JESÚS PA,ANES</t>
  </si>
  <si>
    <t xml:space="preserve">BLVD. EJERCITO MEXICANO </t>
  </si>
  <si>
    <t>BLVD. EJERCITO MEXICANO Y C. RIO NAZAS</t>
  </si>
  <si>
    <t>BLVD. EJERCITO MEXICANO SOBRE PUENTE CAMPESINO</t>
  </si>
  <si>
    <t>BLVD. EJERCITO MEXICANO Y BLVD. TORREON MATAMOROS</t>
  </si>
  <si>
    <t>BLVD. EJERCITO MEXICANO FTE A LA UAL</t>
  </si>
  <si>
    <t>BLVD. EJERCITO MEXICANO Y DIFERENTES PUNTOS</t>
  </si>
  <si>
    <t>T.B.C</t>
  </si>
  <si>
    <t>FALTA MERITOS</t>
  </si>
  <si>
    <t>PRES.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</si>
</sst>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9" fillId="0" borderId="0" applyFont="0" applyFill="0" applyBorder="0" applyAlignment="0" applyProtection="0"/>
  </cellStyleXfs>
  <cellXfs count="34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23" fillId="0" borderId="0" xfId="2" applyFont="1"/>
    <xf numFmtId="0" fontId="27" fillId="0" borderId="0" xfId="0" applyFont="1" applyAlignment="1">
      <alignment horizontal="center"/>
    </xf>
    <xf numFmtId="0" fontId="26" fillId="0" borderId="5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39" fillId="0" borderId="3" xfId="2" applyFont="1" applyBorder="1" applyAlignment="1">
      <alignment horizontal="center" vertical="center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/>
    </xf>
    <xf numFmtId="0" fontId="39" fillId="0" borderId="53" xfId="2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9" fillId="0" borderId="16" xfId="2" applyFont="1" applyBorder="1" applyAlignment="1">
      <alignment horizontal="center" vertical="center"/>
    </xf>
    <xf numFmtId="0" fontId="39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38" fillId="0" borderId="0" xfId="2" applyFont="1" applyAlignment="1">
      <alignment horizontal="center" vertical="center"/>
    </xf>
    <xf numFmtId="0" fontId="39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4" xfId="0" applyFont="1" applyBorder="1" applyAlignment="1">
      <alignment horizontal="center" vertical="center"/>
    </xf>
    <xf numFmtId="0" fontId="28" fillId="0" borderId="0" xfId="2" applyFont="1"/>
    <xf numFmtId="0" fontId="44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Border="1" applyAlignment="1">
      <alignment horizontal="center"/>
    </xf>
    <xf numFmtId="0" fontId="33" fillId="0" borderId="13" xfId="2" applyFont="1" applyBorder="1" applyAlignment="1">
      <alignment horizontal="center"/>
    </xf>
    <xf numFmtId="0" fontId="34" fillId="0" borderId="7" xfId="2" applyFont="1" applyBorder="1" applyAlignment="1">
      <alignment horizontal="center" vertical="center" wrapText="1"/>
    </xf>
    <xf numFmtId="0" fontId="34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65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65" xfId="0" applyFont="1" applyBorder="1" applyAlignment="1">
      <alignment horizontal="center" vertical="center"/>
    </xf>
    <xf numFmtId="0" fontId="27" fillId="0" borderId="64" xfId="0" applyFont="1" applyBorder="1"/>
    <xf numFmtId="0" fontId="27" fillId="0" borderId="55" xfId="0" applyFont="1" applyBorder="1"/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38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26" fillId="0" borderId="39" xfId="0" applyFont="1" applyBorder="1" applyAlignment="1">
      <alignment horizontal="center"/>
    </xf>
    <xf numFmtId="0" fontId="37" fillId="0" borderId="16" xfId="0" applyFont="1" applyBorder="1" applyAlignment="1">
      <alignment horizontal="center" wrapText="1"/>
    </xf>
    <xf numFmtId="0" fontId="26" fillId="0" borderId="54" xfId="0" applyFont="1" applyBorder="1" applyAlignment="1">
      <alignment horizontal="center"/>
    </xf>
    <xf numFmtId="0" fontId="26" fillId="0" borderId="55" xfId="0" applyFont="1" applyBorder="1" applyAlignment="1">
      <alignment horizontal="center"/>
    </xf>
    <xf numFmtId="0" fontId="37" fillId="0" borderId="23" xfId="0" applyFont="1" applyBorder="1" applyAlignment="1">
      <alignment horizontal="center" wrapText="1"/>
    </xf>
    <xf numFmtId="43" fontId="5" fillId="0" borderId="0" xfId="14" applyFont="1"/>
    <xf numFmtId="43" fontId="0" fillId="0" borderId="0" xfId="14" applyFont="1"/>
    <xf numFmtId="43" fontId="17" fillId="0" borderId="36" xfId="14" applyFont="1" applyBorder="1" applyAlignment="1">
      <alignment horizontal="center" vertical="center" wrapText="1"/>
    </xf>
    <xf numFmtId="43" fontId="37" fillId="0" borderId="27" xfId="14" applyFont="1" applyBorder="1" applyAlignment="1">
      <alignment horizontal="center" wrapText="1"/>
    </xf>
    <xf numFmtId="43" fontId="8" fillId="0" borderId="0" xfId="14" applyFont="1"/>
    <xf numFmtId="43" fontId="16" fillId="0" borderId="13" xfId="14" applyFont="1" applyBorder="1" applyAlignment="1">
      <alignment horizontal="center" vertical="center" wrapText="1"/>
    </xf>
    <xf numFmtId="43" fontId="21" fillId="0" borderId="2" xfId="14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2" fillId="0" borderId="0" xfId="2" applyFont="1" applyAlignment="1">
      <alignment horizontal="left" vertical="center" wrapText="1"/>
    </xf>
    <xf numFmtId="0" fontId="43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3" fontId="7" fillId="5" borderId="0" xfId="2" applyNumberFormat="1" applyFont="1" applyFill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5">
    <cellStyle name="Euro" xfId="1" xr:uid="{00000000-0005-0000-0000-000000000000}"/>
    <cellStyle name="Millares" xfId="14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25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271</c:v>
                </c:pt>
                <c:pt idx="1">
                  <c:v>14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JUN/22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340</c:v>
                </c:pt>
                <c:pt idx="1">
                  <c:v>13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442368"/>
        <c:axId val="218583552"/>
        <c:axId val="0"/>
      </c:bar3DChart>
      <c:catAx>
        <c:axId val="1844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8583552"/>
        <c:crosses val="autoZero"/>
        <c:auto val="1"/>
        <c:lblAlgn val="ctr"/>
        <c:lblOffset val="100"/>
        <c:noMultiLvlLbl val="0"/>
      </c:catAx>
      <c:valAx>
        <c:axId val="21858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44423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DETENIDOS!$B$11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DETENIDOS!$A$12:$A$14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DETENIDOS!$B$12:$B$14</c:f>
              <c:numCache>
                <c:formatCode>General</c:formatCode>
                <c:ptCount val="3"/>
                <c:pt idx="0">
                  <c:v>535</c:v>
                </c:pt>
                <c:pt idx="1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DETENIDOS!$C$11</c:f>
              <c:strCache>
                <c:ptCount val="1"/>
                <c:pt idx="0">
                  <c:v>JUN/22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DETENIDOS!$A$12:$A$14</c:f>
              <c:strCache>
                <c:ptCount val="3"/>
                <c:pt idx="0">
                  <c:v>JUEZ MUNICIPAL</c:v>
                </c:pt>
                <c:pt idx="1">
                  <c:v>MINISTERIO PUBLICO</c:v>
                </c:pt>
                <c:pt idx="2">
                  <c:v>MEDIDAS DE APREMIO</c:v>
                </c:pt>
              </c:strCache>
            </c:strRef>
          </c:cat>
          <c:val>
            <c:numRef>
              <c:f>DETENIDOS!$C$12:$C$14</c:f>
              <c:numCache>
                <c:formatCode>General</c:formatCode>
                <c:ptCount val="3"/>
                <c:pt idx="0">
                  <c:v>608</c:v>
                </c:pt>
                <c:pt idx="1">
                  <c:v>613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8660352"/>
        <c:axId val="214424320"/>
        <c:axId val="0"/>
      </c:bar3DChart>
      <c:catAx>
        <c:axId val="218660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424320"/>
        <c:crosses val="autoZero"/>
        <c:auto val="1"/>
        <c:lblAlgn val="ctr"/>
        <c:lblOffset val="100"/>
        <c:noMultiLvlLbl val="0"/>
      </c:catAx>
      <c:valAx>
        <c:axId val="214424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86603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MULTA'!$D$11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MULTA'!$E$11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MULTA'!$F$11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MULTA'!$G$11</c:f>
              <c:strCache>
                <c:ptCount val="1"/>
                <c:pt idx="0">
                  <c:v> T.B.C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MULTA'!$H$11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MULTA'!$I$11</c:f>
              <c:strCache>
                <c:ptCount val="1"/>
                <c:pt idx="0">
                  <c:v>FALTA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MULTA'!$J$11</c:f>
              <c:strCache>
                <c:ptCount val="1"/>
                <c:pt idx="0">
                  <c:v>PRES.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0-40C5-8767-AF15463D89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606336"/>
        <c:axId val="214149952"/>
        <c:axId val="0"/>
      </c:bar3DChart>
      <c:catAx>
        <c:axId val="214606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14149952"/>
        <c:crosses val="autoZero"/>
        <c:auto val="1"/>
        <c:lblAlgn val="ctr"/>
        <c:lblOffset val="100"/>
        <c:noMultiLvlLbl val="0"/>
      </c:catAx>
      <c:valAx>
        <c:axId val="21414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6063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14607872"/>
        <c:axId val="214154560"/>
        <c:axId val="0"/>
      </c:bar3DChart>
      <c:catAx>
        <c:axId val="21460787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154560"/>
        <c:crosses val="autoZero"/>
        <c:auto val="1"/>
        <c:lblAlgn val="ctr"/>
        <c:lblOffset val="100"/>
        <c:noMultiLvlLbl val="0"/>
      </c:catAx>
      <c:valAx>
        <c:axId val="21415456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460787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2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607360"/>
        <c:axId val="214862080"/>
        <c:axId val="0"/>
      </c:bar3DChart>
      <c:catAx>
        <c:axId val="214607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862080"/>
        <c:crosses val="autoZero"/>
        <c:auto val="1"/>
        <c:lblAlgn val="ctr"/>
        <c:lblOffset val="100"/>
        <c:noMultiLvlLbl val="0"/>
      </c:catAx>
      <c:valAx>
        <c:axId val="214862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4607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55</c:v>
                </c:pt>
                <c:pt idx="4">
                  <c:v>56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JUN/22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45</c:v>
                </c:pt>
                <c:pt idx="3">
                  <c:v>44</c:v>
                </c:pt>
                <c:pt idx="4">
                  <c:v>60</c:v>
                </c:pt>
                <c:pt idx="5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5052672"/>
        <c:axId val="188113472"/>
        <c:axId val="0"/>
      </c:bar3DChart>
      <c:catAx>
        <c:axId val="185052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113472"/>
        <c:crosses val="autoZero"/>
        <c:auto val="1"/>
        <c:lblAlgn val="ctr"/>
        <c:lblOffset val="100"/>
        <c:noMultiLvlLbl val="0"/>
      </c:catAx>
      <c:valAx>
        <c:axId val="18811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5052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JUN/22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27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6561536"/>
        <c:axId val="188117504"/>
        <c:axId val="0"/>
      </c:bar3DChart>
      <c:catAx>
        <c:axId val="18656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8117504"/>
        <c:crosses val="autoZero"/>
        <c:auto val="1"/>
        <c:lblAlgn val="ctr"/>
        <c:lblOffset val="100"/>
        <c:noMultiLvlLbl val="0"/>
      </c:catAx>
      <c:valAx>
        <c:axId val="188117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6561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JUN/23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JUN/22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4245376"/>
        <c:axId val="185549376"/>
        <c:axId val="0"/>
      </c:bar3DChart>
      <c:catAx>
        <c:axId val="214245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549376"/>
        <c:crosses val="autoZero"/>
        <c:auto val="1"/>
        <c:lblAlgn val="ctr"/>
        <c:lblOffset val="100"/>
        <c:noMultiLvlLbl val="0"/>
      </c:catAx>
      <c:valAx>
        <c:axId val="18554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42453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 COMPUTO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13</c:v>
                </c:pt>
                <c:pt idx="13">
                  <c:v>29</c:v>
                </c:pt>
                <c:pt idx="14">
                  <c:v>20</c:v>
                </c:pt>
                <c:pt idx="15">
                  <c:v>17</c:v>
                </c:pt>
                <c:pt idx="16">
                  <c:v>27</c:v>
                </c:pt>
                <c:pt idx="17">
                  <c:v>19</c:v>
                </c:pt>
                <c:pt idx="18">
                  <c:v>22</c:v>
                </c:pt>
                <c:pt idx="19">
                  <c:v>17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14800384"/>
        <c:axId val="185555712"/>
        <c:axId val="0"/>
      </c:bar3DChart>
      <c:catAx>
        <c:axId val="21480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555712"/>
        <c:crosses val="autoZero"/>
        <c:auto val="1"/>
        <c:lblAlgn val="ctr"/>
        <c:lblOffset val="100"/>
        <c:noMultiLvlLbl val="0"/>
      </c:catAx>
      <c:valAx>
        <c:axId val="1855557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1480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 COMPUTO 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16</c:v>
                </c:pt>
                <c:pt idx="9">
                  <c:v>12</c:v>
                </c:pt>
                <c:pt idx="10">
                  <c:v>17</c:v>
                </c:pt>
                <c:pt idx="11">
                  <c:v>15</c:v>
                </c:pt>
                <c:pt idx="12">
                  <c:v>13</c:v>
                </c:pt>
                <c:pt idx="13">
                  <c:v>29</c:v>
                </c:pt>
                <c:pt idx="14">
                  <c:v>20</c:v>
                </c:pt>
                <c:pt idx="15">
                  <c:v>17</c:v>
                </c:pt>
                <c:pt idx="16">
                  <c:v>27</c:v>
                </c:pt>
                <c:pt idx="17">
                  <c:v>19</c:v>
                </c:pt>
                <c:pt idx="18">
                  <c:v>22</c:v>
                </c:pt>
                <c:pt idx="19">
                  <c:v>17</c:v>
                </c:pt>
                <c:pt idx="20">
                  <c:v>9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798336"/>
        <c:axId val="185595520"/>
        <c:axId val="0"/>
      </c:bar3DChart>
      <c:catAx>
        <c:axId val="2147983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5595520"/>
        <c:crosses val="autoZero"/>
        <c:auto val="1"/>
        <c:lblAlgn val="ctr"/>
        <c:lblOffset val="100"/>
        <c:noMultiLvlLbl val="0"/>
      </c:catAx>
      <c:valAx>
        <c:axId val="185595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79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5055872"/>
        <c:axId val="185596672"/>
        <c:axId val="0"/>
      </c:bar3DChart>
      <c:catAx>
        <c:axId val="2150558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5596672"/>
        <c:crosses val="autoZero"/>
        <c:auto val="1"/>
        <c:lblAlgn val="ctr"/>
        <c:lblOffset val="100"/>
        <c:noMultiLvlLbl val="0"/>
      </c:catAx>
      <c:valAx>
        <c:axId val="18559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361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7305088"/>
        <c:axId val="214381056"/>
        <c:axId val="0"/>
      </c:bar3DChart>
      <c:catAx>
        <c:axId val="2173050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4381056"/>
        <c:crosses val="autoZero"/>
        <c:auto val="1"/>
        <c:lblAlgn val="ctr"/>
        <c:lblOffset val="100"/>
        <c:noMultiLvlLbl val="0"/>
      </c:catAx>
      <c:valAx>
        <c:axId val="214381056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17305088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1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10</xdr:col>
      <xdr:colOff>444500</xdr:colOff>
      <xdr:row>35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88900</xdr:colOff>
      <xdr:row>27</xdr:row>
      <xdr:rowOff>62599</xdr:rowOff>
    </xdr:from>
    <xdr:to>
      <xdr:col>2</xdr:col>
      <xdr:colOff>495300</xdr:colOff>
      <xdr:row>34</xdr:row>
      <xdr:rowOff>131763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6272899"/>
          <a:ext cx="29083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500380</xdr:rowOff>
    </xdr:from>
    <xdr:to>
      <xdr:col>8</xdr:col>
      <xdr:colOff>210046</xdr:colOff>
      <xdr:row>3</xdr:row>
      <xdr:rowOff>546099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5000" y="995680"/>
          <a:ext cx="859204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8</xdr:col>
      <xdr:colOff>469900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8343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8</xdr:col>
      <xdr:colOff>482600</xdr:colOff>
      <xdr:row>0</xdr:row>
      <xdr:rowOff>0</xdr:rowOff>
    </xdr:from>
    <xdr:to>
      <xdr:col>10</xdr:col>
      <xdr:colOff>304800</xdr:colOff>
      <xdr:row>10</xdr:row>
      <xdr:rowOff>149267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33701DF-D27E-496B-835E-E8D6BB1864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499600" y="0"/>
          <a:ext cx="1447800" cy="20034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87975</xdr:colOff>
      <xdr:row>5</xdr:row>
      <xdr:rowOff>285749</xdr:rowOff>
    </xdr:from>
    <xdr:to>
      <xdr:col>4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400050</xdr:colOff>
      <xdr:row>7</xdr:row>
      <xdr:rowOff>57145</xdr:rowOff>
    </xdr:from>
    <xdr:to>
      <xdr:col>4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1876425</xdr:colOff>
      <xdr:row>36</xdr:row>
      <xdr:rowOff>29393</xdr:rowOff>
    </xdr:from>
    <xdr:to>
      <xdr:col>3</xdr:col>
      <xdr:colOff>4076700</xdr:colOff>
      <xdr:row>41</xdr:row>
      <xdr:rowOff>51955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77160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289189</xdr:colOff>
      <xdr:row>1</xdr:row>
      <xdr:rowOff>148442</xdr:rowOff>
    </xdr:from>
    <xdr:to>
      <xdr:col>6</xdr:col>
      <xdr:colOff>361950</xdr:colOff>
      <xdr:row>9</xdr:row>
      <xdr:rowOff>219075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83336D7-5126-4498-A00C-5BEAB184DD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232914" y="310367"/>
          <a:ext cx="987161" cy="13660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292100</xdr:colOff>
      <xdr:row>12</xdr:row>
      <xdr:rowOff>241300</xdr:rowOff>
    </xdr:from>
    <xdr:to>
      <xdr:col>12</xdr:col>
      <xdr:colOff>749300</xdr:colOff>
      <xdr:row>26</xdr:row>
      <xdr:rowOff>241300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23</xdr:row>
      <xdr:rowOff>254075</xdr:rowOff>
    </xdr:from>
    <xdr:to>
      <xdr:col>2</xdr:col>
      <xdr:colOff>12700</xdr:colOff>
      <xdr:row>27</xdr:row>
      <xdr:rowOff>80630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340675"/>
          <a:ext cx="28829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7</xdr:row>
      <xdr:rowOff>100919</xdr:rowOff>
    </xdr:from>
    <xdr:to>
      <xdr:col>10</xdr:col>
      <xdr:colOff>383776</xdr:colOff>
      <xdr:row>7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7</xdr:row>
      <xdr:rowOff>238713</xdr:rowOff>
    </xdr:from>
    <xdr:to>
      <xdr:col>10</xdr:col>
      <xdr:colOff>507999</xdr:colOff>
      <xdr:row>7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419100</xdr:colOff>
      <xdr:row>1</xdr:row>
      <xdr:rowOff>25400</xdr:rowOff>
    </xdr:from>
    <xdr:to>
      <xdr:col>12</xdr:col>
      <xdr:colOff>241300</xdr:colOff>
      <xdr:row>10</xdr:row>
      <xdr:rowOff>123867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4D128F-FC34-4FB1-92A2-8D3BE20FA5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0185400" y="406400"/>
          <a:ext cx="1447800" cy="20034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4</xdr:row>
      <xdr:rowOff>135844</xdr:rowOff>
    </xdr:from>
    <xdr:to>
      <xdr:col>9</xdr:col>
      <xdr:colOff>577355</xdr:colOff>
      <xdr:row>5</xdr:row>
      <xdr:rowOff>19638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561976" y="783544"/>
          <a:ext cx="8768854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3175</xdr:colOff>
      <xdr:row>5</xdr:row>
      <xdr:rowOff>83138</xdr:rowOff>
    </xdr:from>
    <xdr:to>
      <xdr:col>9</xdr:col>
      <xdr:colOff>809626</xdr:colOff>
      <xdr:row>5</xdr:row>
      <xdr:rowOff>128857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7075" y="892763"/>
          <a:ext cx="8836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38100</xdr:colOff>
      <xdr:row>33</xdr:row>
      <xdr:rowOff>57150</xdr:rowOff>
    </xdr:from>
    <xdr:to>
      <xdr:col>3</xdr:col>
      <xdr:colOff>752475</xdr:colOff>
      <xdr:row>38</xdr:row>
      <xdr:rowOff>140955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02945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604837</xdr:colOff>
      <xdr:row>20</xdr:row>
      <xdr:rowOff>142875</xdr:rowOff>
    </xdr:from>
    <xdr:to>
      <xdr:col>11</xdr:col>
      <xdr:colOff>571500</xdr:colOff>
      <xdr:row>37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323849</xdr:colOff>
      <xdr:row>0</xdr:row>
      <xdr:rowOff>0</xdr:rowOff>
    </xdr:from>
    <xdr:to>
      <xdr:col>11</xdr:col>
      <xdr:colOff>400049</xdr:colOff>
      <xdr:row>9</xdr:row>
      <xdr:rowOff>163902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5C8692C-7898-48BE-AEC0-77B62901B4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0048874" y="0"/>
          <a:ext cx="1171575" cy="16212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381000</xdr:colOff>
      <xdr:row>1</xdr:row>
      <xdr:rowOff>66675</xdr:rowOff>
    </xdr:from>
    <xdr:to>
      <xdr:col>17</xdr:col>
      <xdr:colOff>269681</xdr:colOff>
      <xdr:row>9</xdr:row>
      <xdr:rowOff>231817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42AEE4-D4F5-4E1B-A8B5-8A7C615C33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639050" y="228600"/>
          <a:ext cx="1117406" cy="154626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390525</xdr:colOff>
      <xdr:row>0</xdr:row>
      <xdr:rowOff>104775</xdr:rowOff>
    </xdr:from>
    <xdr:to>
      <xdr:col>13</xdr:col>
      <xdr:colOff>698306</xdr:colOff>
      <xdr:row>9</xdr:row>
      <xdr:rowOff>184192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ABD297F-8349-48DC-ACF5-FDBF123850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981950" y="104775"/>
          <a:ext cx="1117406" cy="1546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11</xdr:col>
      <xdr:colOff>723900</xdr:colOff>
      <xdr:row>30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251070</xdr:colOff>
      <xdr:row>4</xdr:row>
      <xdr:rowOff>86361</xdr:rowOff>
    </xdr:from>
    <xdr:to>
      <xdr:col>9</xdr:col>
      <xdr:colOff>290318</xdr:colOff>
      <xdr:row>4</xdr:row>
      <xdr:rowOff>132080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V="1">
          <a:off x="251070" y="848361"/>
          <a:ext cx="9195948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558800</xdr:colOff>
      <xdr:row>5</xdr:row>
      <xdr:rowOff>55881</xdr:rowOff>
    </xdr:from>
    <xdr:to>
      <xdr:col>9</xdr:col>
      <xdr:colOff>342900</xdr:colOff>
      <xdr:row>5</xdr:row>
      <xdr:rowOff>101600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V="1">
          <a:off x="558800" y="1008381"/>
          <a:ext cx="8940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24</xdr:row>
      <xdr:rowOff>114300</xdr:rowOff>
    </xdr:from>
    <xdr:to>
      <xdr:col>2</xdr:col>
      <xdr:colOff>546100</xdr:colOff>
      <xdr:row>29</xdr:row>
      <xdr:rowOff>132664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" y="6362700"/>
          <a:ext cx="28829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546100</xdr:colOff>
      <xdr:row>0</xdr:row>
      <xdr:rowOff>0</xdr:rowOff>
    </xdr:from>
    <xdr:to>
      <xdr:col>11</xdr:col>
      <xdr:colOff>368300</xdr:colOff>
      <xdr:row>9</xdr:row>
      <xdr:rowOff>85767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9FBCF0C-8BCD-453B-B177-8ABB1EB568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702800" y="0"/>
          <a:ext cx="1447800" cy="2003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88900</xdr:rowOff>
    </xdr:from>
    <xdr:to>
      <xdr:col>11</xdr:col>
      <xdr:colOff>326902</xdr:colOff>
      <xdr:row>4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977900"/>
          <a:ext cx="10753602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330201</xdr:colOff>
      <xdr:row>5</xdr:row>
      <xdr:rowOff>63500</xdr:rowOff>
    </xdr:from>
    <xdr:to>
      <xdr:col>11</xdr:col>
      <xdr:colOff>355601</xdr:colOff>
      <xdr:row>5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0201" y="1143000"/>
          <a:ext cx="104521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698500</xdr:colOff>
      <xdr:row>1</xdr:row>
      <xdr:rowOff>114300</xdr:rowOff>
    </xdr:from>
    <xdr:to>
      <xdr:col>13</xdr:col>
      <xdr:colOff>520700</xdr:colOff>
      <xdr:row>10</xdr:row>
      <xdr:rowOff>276267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3B87280-A7E9-4B97-B2B6-55B73B3FD7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1125200" y="304800"/>
          <a:ext cx="1447800" cy="2003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6</xdr:row>
      <xdr:rowOff>106681</xdr:rowOff>
    </xdr:from>
    <xdr:to>
      <xdr:col>11</xdr:col>
      <xdr:colOff>189279</xdr:colOff>
      <xdr:row>6</xdr:row>
      <xdr:rowOff>152400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V="1">
          <a:off x="228600" y="1249681"/>
          <a:ext cx="1037467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50800</xdr:colOff>
      <xdr:row>7</xdr:row>
      <xdr:rowOff>81281</xdr:rowOff>
    </xdr:from>
    <xdr:to>
      <xdr:col>11</xdr:col>
      <xdr:colOff>228600</xdr:colOff>
      <xdr:row>7</xdr:row>
      <xdr:rowOff>127000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558800" y="1414781"/>
          <a:ext cx="100838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622300</xdr:colOff>
      <xdr:row>1</xdr:row>
      <xdr:rowOff>177800</xdr:rowOff>
    </xdr:from>
    <xdr:to>
      <xdr:col>13</xdr:col>
      <xdr:colOff>444500</xdr:colOff>
      <xdr:row>12</xdr:row>
      <xdr:rowOff>85767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87DAC8-6B42-424D-ADA6-76D4128B97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1036300" y="368300"/>
          <a:ext cx="1447800" cy="20034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22861</xdr:rowOff>
    </xdr:from>
    <xdr:to>
      <xdr:col>7</xdr:col>
      <xdr:colOff>266700</xdr:colOff>
      <xdr:row>4</xdr:row>
      <xdr:rowOff>68580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 flipV="1">
          <a:off x="600075" y="851536"/>
          <a:ext cx="778192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28573</xdr:colOff>
      <xdr:row>4</xdr:row>
      <xdr:rowOff>135256</xdr:rowOff>
    </xdr:from>
    <xdr:to>
      <xdr:col>7</xdr:col>
      <xdr:colOff>447675</xdr:colOff>
      <xdr:row>4</xdr:row>
      <xdr:rowOff>180975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 flipV="1">
          <a:off x="590548" y="963931"/>
          <a:ext cx="797242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952502</xdr:colOff>
      <xdr:row>37</xdr:row>
      <xdr:rowOff>92182</xdr:rowOff>
    </xdr:from>
    <xdr:to>
      <xdr:col>8</xdr:col>
      <xdr:colOff>333376</xdr:colOff>
      <xdr:row>42</xdr:row>
      <xdr:rowOff>314325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7" y="11122132"/>
          <a:ext cx="1876424" cy="8031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457200</xdr:colOff>
      <xdr:row>0</xdr:row>
      <xdr:rowOff>66676</xdr:rowOff>
    </xdr:from>
    <xdr:to>
      <xdr:col>8</xdr:col>
      <xdr:colOff>333375</xdr:colOff>
      <xdr:row>8</xdr:row>
      <xdr:rowOff>232690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7237992-8904-4013-B3DA-0C90FC6270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8572500" y="66676"/>
          <a:ext cx="1276350" cy="17662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3812</xdr:rowOff>
    </xdr:from>
    <xdr:to>
      <xdr:col>5</xdr:col>
      <xdr:colOff>1484354</xdr:colOff>
      <xdr:row>4</xdr:row>
      <xdr:rowOff>49531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381001" y="651512"/>
          <a:ext cx="6799303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361950</xdr:colOff>
      <xdr:row>4</xdr:row>
      <xdr:rowOff>97156</xdr:rowOff>
    </xdr:from>
    <xdr:to>
      <xdr:col>6</xdr:col>
      <xdr:colOff>28575</xdr:colOff>
      <xdr:row>4</xdr:row>
      <xdr:rowOff>142875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flipV="1">
          <a:off x="361950" y="744856"/>
          <a:ext cx="69151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228601</xdr:colOff>
      <xdr:row>0</xdr:row>
      <xdr:rowOff>95250</xdr:rowOff>
    </xdr:from>
    <xdr:to>
      <xdr:col>7</xdr:col>
      <xdr:colOff>219075</xdr:colOff>
      <xdr:row>10</xdr:row>
      <xdr:rowOff>1305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A43C1D0-9C0E-4075-A569-EE714E86C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477126" y="95250"/>
          <a:ext cx="1095374" cy="15157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0</xdr:row>
      <xdr:rowOff>104775</xdr:rowOff>
    </xdr:from>
    <xdr:to>
      <xdr:col>8</xdr:col>
      <xdr:colOff>650754</xdr:colOff>
      <xdr:row>10</xdr:row>
      <xdr:rowOff>41317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E58C32B-C9C5-4B4C-B155-0767B83B6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8324850" y="104775"/>
          <a:ext cx="1241304" cy="17177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321944</xdr:rowOff>
    </xdr:from>
    <xdr:to>
      <xdr:col>2</xdr:col>
      <xdr:colOff>1659795</xdr:colOff>
      <xdr:row>3</xdr:row>
      <xdr:rowOff>34288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104775" y="645794"/>
          <a:ext cx="600319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219074</xdr:colOff>
      <xdr:row>3</xdr:row>
      <xdr:rowOff>100963</xdr:rowOff>
    </xdr:from>
    <xdr:to>
      <xdr:col>2</xdr:col>
      <xdr:colOff>1695450</xdr:colOff>
      <xdr:row>3</xdr:row>
      <xdr:rowOff>146682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flipV="1">
          <a:off x="219074" y="758188"/>
          <a:ext cx="59245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2695575</xdr:colOff>
      <xdr:row>0</xdr:row>
      <xdr:rowOff>64261</xdr:rowOff>
    </xdr:from>
    <xdr:to>
      <xdr:col>3</xdr:col>
      <xdr:colOff>742950</xdr:colOff>
      <xdr:row>8</xdr:row>
      <xdr:rowOff>173327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000E7F9-F045-45F6-9040-C44500FDE7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7143750" y="64261"/>
          <a:ext cx="1028700" cy="14235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</xdr:row>
      <xdr:rowOff>151719</xdr:rowOff>
    </xdr:from>
    <xdr:to>
      <xdr:col>11</xdr:col>
      <xdr:colOff>66276</xdr:colOff>
      <xdr:row>44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44</xdr:row>
      <xdr:rowOff>60913</xdr:rowOff>
    </xdr:from>
    <xdr:to>
      <xdr:col>11</xdr:col>
      <xdr:colOff>203199</xdr:colOff>
      <xdr:row>44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431800</xdr:colOff>
      <xdr:row>67</xdr:row>
      <xdr:rowOff>88900</xdr:rowOff>
    </xdr:from>
    <xdr:to>
      <xdr:col>12</xdr:col>
      <xdr:colOff>660400</xdr:colOff>
      <xdr:row>71</xdr:row>
      <xdr:rowOff>163998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0" y="14998700"/>
          <a:ext cx="26670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101600</xdr:colOff>
      <xdr:row>37</xdr:row>
      <xdr:rowOff>63500</xdr:rowOff>
    </xdr:from>
    <xdr:to>
      <xdr:col>12</xdr:col>
      <xdr:colOff>736600</xdr:colOff>
      <xdr:row>46</xdr:row>
      <xdr:rowOff>111167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C4580D3B-D5B0-4B3F-8E13-CA485B4062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9931400" y="8623300"/>
          <a:ext cx="1447800" cy="2003467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</xdr:row>
      <xdr:rowOff>38100</xdr:rowOff>
    </xdr:from>
    <xdr:to>
      <xdr:col>13</xdr:col>
      <xdr:colOff>711200</xdr:colOff>
      <xdr:row>10</xdr:row>
      <xdr:rowOff>123867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6762464-2CC3-4FCD-B5BC-08FDCFD643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72" t="22716" r="27625" b="20494"/>
        <a:stretch/>
      </xdr:blipFill>
      <xdr:spPr>
        <a:xfrm>
          <a:off x="10718800" y="228600"/>
          <a:ext cx="1447800" cy="2003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24" dataDxfId="122" headerRowBorderDxfId="123" tableBorderDxfId="121" totalsRowBorderDxfId="120">
  <tableColumns count="3">
    <tableColumn id="1" xr3:uid="{00000000-0010-0000-0000-000001000000}" name="CONCEPTO" dataDxfId="119"/>
    <tableColumn id="2" xr3:uid="{00000000-0010-0000-0000-000002000000}" name="JUN/23" dataDxfId="118"/>
    <tableColumn id="3" xr3:uid="{00000000-0010-0000-0000-000003000000}" name="JUN/22" dataDxfId="117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55" dataDxfId="53" headerRowBorderDxfId="54" tableBorderDxfId="52" headerRowCellStyle="Normal 2">
  <tableColumns count="2">
    <tableColumn id="1" xr3:uid="{00000000-0010-0000-0900-000001000000}" name="VEHICULO" dataDxfId="51" dataCellStyle="Normal 2"/>
    <tableColumn id="2" xr3:uid="{00000000-0010-0000-0900-000002000000}" name="CANTIDAD" dataDxfId="50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48" headerRowBorderDxfId="49" tableBorderDxfId="47">
  <tableColumns count="2">
    <tableColumn id="1" xr3:uid="{00000000-0010-0000-0A00-000001000000}" name="CONCEPTO" dataDxfId="46"/>
    <tableColumn id="2" xr3:uid="{00000000-0010-0000-0A00-000002000000}" name="Columna1" dataDxfId="45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D11:E33" totalsRowShown="0" headerRowDxfId="44" dataDxfId="42" headerRowBorderDxfId="43" tableBorderDxfId="41" totalsRowBorderDxfId="40">
  <tableColumns count="2">
    <tableColumn id="1" xr3:uid="{00000000-0010-0000-0B00-000001000000}" name="CRUCERO" dataDxfId="39"/>
    <tableColumn id="2" xr3:uid="{00000000-0010-0000-0B00-000002000000}" name="No. INCIDENTES" dataDxfId="38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1:C16" totalsRowShown="0" headerRowDxfId="37" dataDxfId="35" headerRowBorderDxfId="36" tableBorderDxfId="34">
  <tableColumns count="3">
    <tableColumn id="1" xr3:uid="{00000000-0010-0000-0D00-000001000000}" name="CONCEPTO" dataDxfId="33"/>
    <tableColumn id="2" xr3:uid="{00000000-0010-0000-0D00-000002000000}" name="JUN/23" dataDxfId="32"/>
    <tableColumn id="3" xr3:uid="{00000000-0010-0000-0D00-000003000000}" name="JUN/22" dataDxfId="31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1:K16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ACTIVIDAD" dataDxfId="24"/>
    <tableColumn id="4" xr3:uid="{00000000-0010-0000-0E00-000004000000}" name="AMONESTADOS" dataDxfId="23"/>
    <tableColumn id="5" xr3:uid="{00000000-0010-0000-0E00-000005000000}" name="T.B.C" dataDxfId="22"/>
    <tableColumn id="6" xr3:uid="{00000000-0010-0000-0E00-000006000000}" name="A.A." dataDxfId="21"/>
    <tableColumn id="7" xr3:uid="{00000000-0010-0000-0E00-000007000000}" name="FALTA MERITOS" dataDxfId="20"/>
    <tableColumn id="8" xr3:uid="{1A368E52-9153-4EF6-9627-4E4BA7A47D59}" name="PRES. MÉDICA" dataDxfId="19"/>
    <tableColumn id="9" xr3:uid="{00000000-0010-0000-0E00-000009000000}" name="TOTAL" dataDxfId="1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>
      <calculatedColumnFormula>E16+E17</calculatedColumnFormula>
    </tableColumn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16" dataDxfId="114" headerRowBorderDxfId="115" tableBorderDxfId="113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2" dataCellStyle="Normal 2"/>
    <tableColumn id="2" xr3:uid="{00000000-0010-0000-0100-000002000000}" name="JUN/23" dataDxfId="111" dataCellStyle="Normal 2"/>
    <tableColumn id="3" xr3:uid="{00000000-0010-0000-0100-000003000000}" name="JUN/22" dataDxfId="110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09" dataDxfId="107" headerRowBorderDxfId="108" tableBorderDxfId="106">
  <tableColumns count="3">
    <tableColumn id="1" xr3:uid="{00000000-0010-0000-0200-000001000000}" name="CONCEPTO" dataDxfId="105" dataCellStyle="Normal 2"/>
    <tableColumn id="2" xr3:uid="{00000000-0010-0000-0200-000002000000}" name="JUN/23" dataDxfId="104" dataCellStyle="Normal 2"/>
    <tableColumn id="3" xr3:uid="{00000000-0010-0000-0200-000003000000}" name="JUN/22" dataDxfId="103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02" dataDxfId="100" headerRowBorderDxfId="101" tableBorderDxfId="99">
  <tableColumns count="3">
    <tableColumn id="1" xr3:uid="{00000000-0010-0000-0300-000001000000}" name="CONCEPTO" dataDxfId="98" dataCellStyle="Normal 2"/>
    <tableColumn id="2" xr3:uid="{00000000-0010-0000-0300-000002000000}" name="JUN/23" dataDxfId="97" dataCellStyle="Normal 2"/>
    <tableColumn id="3" xr3:uid="{00000000-0010-0000-0300-000003000000}" name="JUN/22" dataDxfId="96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95" dataDxfId="93" headerRowBorderDxfId="94" tableBorderDxfId="92" headerRowCellStyle="Normal 2">
  <tableColumns count="6">
    <tableColumn id="1" xr3:uid="{00000000-0010-0000-0400-000001000000}" name="EDAD" dataDxfId="91"/>
    <tableColumn id="2" xr3:uid="{00000000-0010-0000-0400-000002000000}" name="CHOQUES" dataDxfId="90"/>
    <tableColumn id="3" xr3:uid="{00000000-0010-0000-0400-000003000000}" name="ATROPELLOS" dataDxfId="89"/>
    <tableColumn id="4" xr3:uid="{00000000-0010-0000-0400-000004000000}" name="VOLCADURAS" dataDxfId="88"/>
    <tableColumn id="5" xr3:uid="{00000000-0010-0000-0400-000005000000}" name="CAIDA DE PERSONA" dataDxfId="87"/>
    <tableColumn id="6" xr3:uid="{00000000-0010-0000-0400-000006000000}" name="COMPUTO" dataDxfId="86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85" dataDxfId="83" headerRowBorderDxfId="84" tableBorderDxfId="82" headerRowCellStyle="Normal 2" dataCellStyle="Normal 2">
  <tableColumns count="6">
    <tableColumn id="1" xr3:uid="{00000000-0010-0000-0500-000001000000}" name="HORA" dataDxfId="81"/>
    <tableColumn id="2" xr3:uid="{00000000-0010-0000-0500-000002000000}" name="CHOQUES" dataDxfId="80" dataCellStyle="Normal 2"/>
    <tableColumn id="3" xr3:uid="{00000000-0010-0000-0500-000003000000}" name="ATROPELLOS" dataDxfId="79" dataCellStyle="Normal 2"/>
    <tableColumn id="4" xr3:uid="{00000000-0010-0000-0500-000004000000}" name="VOLCADURAS" dataDxfId="78" dataCellStyle="Normal 2"/>
    <tableColumn id="5" xr3:uid="{00000000-0010-0000-0500-000005000000}" name="CAIDA DE PERSONA" dataDxfId="77" dataCellStyle="Normal 2"/>
    <tableColumn id="6" xr3:uid="{00000000-0010-0000-0500-000006000000}" name="COMPUTO" dataDxfId="76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75" dataDxfId="73" headerRowBorderDxfId="74" tableBorderDxfId="72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1"/>
    <tableColumn id="2" xr3:uid="{00000000-0010-0000-0600-000002000000}" name="ESTADO  DE EBRIEDAD" dataDxfId="70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69" dataDxfId="67" headerRowBorderDxfId="68" tableBorderDxfId="66" totalsRowBorderDxfId="65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64"/>
    <tableColumn id="2" xr3:uid="{00000000-0010-0000-0700-000002000000}" name="ESTADO  DE EBRIEDAD" dataDxfId="63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62" dataDxfId="60" headerRowBorderDxfId="61" tableBorderDxfId="59" totalsRowBorderDxfId="58" headerRowCellStyle="Normal 2">
  <autoFilter ref="B68:C70" xr:uid="{00000000-0009-0000-0100-000016000000}"/>
  <tableColumns count="2">
    <tableColumn id="1" xr3:uid="{00000000-0010-0000-0800-000001000000}" name="GENERO " dataDxfId="57" dataCellStyle="Normal 2"/>
    <tableColumn id="2" xr3:uid="{00000000-0010-0000-0800-000002000000}" name="E.E." dataDxfId="56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zoomScale="75" zoomScaleNormal="75" zoomScaleSheetLayoutView="75" zoomScalePageLayoutView="75" workbookViewId="0">
      <selection activeCell="C18" sqref="C18:C19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14" t="s">
        <v>163</v>
      </c>
      <c r="C2" s="314"/>
      <c r="D2" s="314"/>
      <c r="E2" s="314"/>
      <c r="F2" s="314"/>
      <c r="G2" s="314"/>
      <c r="H2" s="314"/>
    </row>
    <row r="3" spans="2:8">
      <c r="B3" s="314"/>
      <c r="C3" s="314"/>
      <c r="D3" s="314"/>
      <c r="E3" s="314"/>
      <c r="F3" s="314"/>
      <c r="G3" s="314"/>
      <c r="H3" s="314"/>
    </row>
    <row r="4" spans="2:8" ht="50.25" customHeight="1">
      <c r="B4" s="314"/>
      <c r="C4" s="314"/>
      <c r="D4" s="314"/>
      <c r="E4" s="314"/>
      <c r="F4" s="314"/>
      <c r="G4" s="314"/>
      <c r="H4" s="314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2"/>
    </row>
    <row r="10" spans="2:8" ht="21" customHeight="1">
      <c r="B10" s="206" t="s">
        <v>0</v>
      </c>
      <c r="C10" s="207" t="s">
        <v>162</v>
      </c>
      <c r="D10" s="208" t="s">
        <v>159</v>
      </c>
    </row>
    <row r="11" spans="2:8" ht="30.95" customHeight="1">
      <c r="B11" s="204" t="s">
        <v>1</v>
      </c>
      <c r="C11" s="173">
        <v>271</v>
      </c>
      <c r="D11" s="159">
        <v>340</v>
      </c>
      <c r="G11" s="307"/>
    </row>
    <row r="12" spans="2:8" ht="30.95" customHeight="1">
      <c r="B12" s="204" t="s">
        <v>2</v>
      </c>
      <c r="C12" s="173">
        <v>14</v>
      </c>
      <c r="D12" s="159">
        <v>13</v>
      </c>
    </row>
    <row r="13" spans="2:8" ht="30.95" customHeight="1">
      <c r="B13" s="204" t="s">
        <v>3</v>
      </c>
      <c r="C13" s="173">
        <v>9</v>
      </c>
      <c r="D13" s="159">
        <v>10</v>
      </c>
    </row>
    <row r="14" spans="2:8" ht="30.95" customHeight="1">
      <c r="B14" s="204" t="s">
        <v>4</v>
      </c>
      <c r="C14" s="173">
        <v>1</v>
      </c>
      <c r="D14" s="159">
        <v>0</v>
      </c>
    </row>
    <row r="15" spans="2:8" ht="12.75" customHeight="1">
      <c r="B15" s="204"/>
      <c r="C15" s="173"/>
      <c r="D15" s="159"/>
    </row>
    <row r="16" spans="2:8" ht="30.95" customHeight="1">
      <c r="B16" s="296" t="s">
        <v>5</v>
      </c>
      <c r="C16" s="297">
        <f>C11+C12+C13+C14</f>
        <v>295</v>
      </c>
      <c r="D16" s="297">
        <f>D11+D12+D13+D14</f>
        <v>363</v>
      </c>
    </row>
    <row r="17" spans="2:5" ht="12.75" customHeight="1">
      <c r="B17" s="204"/>
      <c r="C17" s="173"/>
      <c r="D17" s="159"/>
    </row>
    <row r="18" spans="2:5" ht="30.95" customHeight="1">
      <c r="B18" s="204" t="s">
        <v>6</v>
      </c>
      <c r="C18" s="173">
        <v>179</v>
      </c>
      <c r="D18" s="159">
        <v>272</v>
      </c>
    </row>
    <row r="19" spans="2:5" ht="30.95" customHeight="1">
      <c r="B19" s="205" t="s">
        <v>7</v>
      </c>
      <c r="C19" s="174">
        <v>6</v>
      </c>
      <c r="D19" s="160">
        <v>2</v>
      </c>
    </row>
    <row r="20" spans="2:5" ht="9" customHeight="1">
      <c r="E20" s="61"/>
    </row>
    <row r="21" spans="2:5">
      <c r="E21" s="61"/>
    </row>
    <row r="22" spans="2:5">
      <c r="E22" s="61"/>
    </row>
    <row r="23" spans="2:5">
      <c r="E23" s="61"/>
    </row>
  </sheetData>
  <mergeCells count="1">
    <mergeCell ref="B2:H4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4:G33"/>
  <sheetViews>
    <sheetView showGridLines="0" view="pageLayout" topLeftCell="B44" zoomScaleNormal="100" workbookViewId="0">
      <selection activeCell="G11" sqref="G11"/>
    </sheetView>
  </sheetViews>
  <sheetFormatPr baseColWidth="10" defaultRowHeight="12.75"/>
  <cols>
    <col min="1" max="1" width="5.85546875" customWidth="1"/>
    <col min="2" max="2" width="9.140625" customWidth="1"/>
    <col min="3" max="3" width="2.140625" customWidth="1"/>
    <col min="4" max="4" width="65.28515625" customWidth="1"/>
    <col min="5" max="5" width="15.28515625" customWidth="1"/>
    <col min="6" max="6" width="12.85546875" customWidth="1"/>
  </cols>
  <sheetData>
    <row r="4" spans="4:7" ht="12.75" customHeight="1">
      <c r="D4" s="336" t="s">
        <v>154</v>
      </c>
      <c r="E4" s="336"/>
    </row>
    <row r="5" spans="4:7" ht="12.75" customHeight="1">
      <c r="D5" s="336"/>
      <c r="E5" s="336"/>
    </row>
    <row r="6" spans="4:7" ht="24.75" customHeight="1">
      <c r="D6" s="336"/>
      <c r="E6" s="336"/>
    </row>
    <row r="7" spans="4:7" hidden="1"/>
    <row r="9" spans="4:7" ht="13.5" thickBot="1"/>
    <row r="10" spans="4:7" ht="31.5" customHeight="1" thickBot="1">
      <c r="D10" s="334" t="s">
        <v>170</v>
      </c>
      <c r="E10" s="335"/>
    </row>
    <row r="11" spans="4:7" ht="15">
      <c r="D11" s="263" t="s">
        <v>104</v>
      </c>
      <c r="E11" s="264" t="s">
        <v>105</v>
      </c>
      <c r="G11" s="308"/>
    </row>
    <row r="12" spans="4:7" ht="15.75">
      <c r="D12" s="265" t="s">
        <v>123</v>
      </c>
      <c r="E12" s="266"/>
    </row>
    <row r="13" spans="4:7" ht="15">
      <c r="D13" s="267" t="s">
        <v>175</v>
      </c>
      <c r="E13" s="268">
        <v>3</v>
      </c>
    </row>
    <row r="14" spans="4:7" ht="15">
      <c r="D14" s="269" t="s">
        <v>176</v>
      </c>
      <c r="E14" s="266">
        <v>2</v>
      </c>
    </row>
    <row r="15" spans="4:7" ht="15">
      <c r="D15" s="269" t="s">
        <v>177</v>
      </c>
      <c r="E15" s="270">
        <v>2</v>
      </c>
    </row>
    <row r="16" spans="4:7" ht="15">
      <c r="D16" s="269" t="s">
        <v>178</v>
      </c>
      <c r="E16" s="266">
        <v>2</v>
      </c>
    </row>
    <row r="17" spans="4:5" ht="15">
      <c r="D17" s="269" t="s">
        <v>179</v>
      </c>
      <c r="E17" s="266">
        <v>2</v>
      </c>
    </row>
    <row r="18" spans="4:5" ht="15">
      <c r="D18" s="269"/>
      <c r="E18" s="266"/>
    </row>
    <row r="19" spans="4:5" ht="15">
      <c r="D19" s="269"/>
      <c r="E19" s="270"/>
    </row>
    <row r="20" spans="4:5" ht="15">
      <c r="D20" s="272" t="s">
        <v>157</v>
      </c>
      <c r="E20" s="271"/>
    </row>
    <row r="21" spans="4:5" ht="15">
      <c r="D21" s="269" t="s">
        <v>180</v>
      </c>
      <c r="E21" s="271">
        <v>2</v>
      </c>
    </row>
    <row r="22" spans="4:5" ht="15">
      <c r="D22" s="269" t="s">
        <v>181</v>
      </c>
      <c r="E22" s="271">
        <v>2</v>
      </c>
    </row>
    <row r="23" spans="4:5" ht="15">
      <c r="D23" s="269"/>
      <c r="E23" s="270"/>
    </row>
    <row r="24" spans="4:5" ht="15">
      <c r="D24" s="272" t="s">
        <v>182</v>
      </c>
      <c r="E24" s="273"/>
    </row>
    <row r="25" spans="4:5" ht="15">
      <c r="D25" s="269" t="s">
        <v>158</v>
      </c>
      <c r="E25" s="266">
        <v>2</v>
      </c>
    </row>
    <row r="26" spans="4:5" ht="15">
      <c r="D26" s="269" t="s">
        <v>183</v>
      </c>
      <c r="E26" s="266">
        <v>2</v>
      </c>
    </row>
    <row r="27" spans="4:5" ht="15">
      <c r="D27" s="269" t="s">
        <v>184</v>
      </c>
      <c r="E27" s="266">
        <v>2</v>
      </c>
    </row>
    <row r="28" spans="4:5" ht="15">
      <c r="D28" s="269" t="s">
        <v>185</v>
      </c>
      <c r="E28" s="266">
        <v>2</v>
      </c>
    </row>
    <row r="29" spans="4:5" ht="15">
      <c r="D29" s="267" t="s">
        <v>186</v>
      </c>
      <c r="E29" s="268">
        <v>2</v>
      </c>
    </row>
    <row r="30" spans="4:5" ht="15">
      <c r="D30" s="269" t="s">
        <v>187</v>
      </c>
      <c r="E30" s="266">
        <v>8</v>
      </c>
    </row>
    <row r="31" spans="4:5" ht="15">
      <c r="D31" s="269"/>
      <c r="E31" s="266"/>
    </row>
    <row r="32" spans="4:5" ht="15">
      <c r="D32" s="269"/>
      <c r="E32" s="266"/>
    </row>
    <row r="33" spans="4:5" ht="15">
      <c r="D33" s="269"/>
      <c r="E33" s="268"/>
    </row>
  </sheetData>
  <mergeCells count="2">
    <mergeCell ref="D10:E10"/>
    <mergeCell ref="D4:E6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O28"/>
  <sheetViews>
    <sheetView showGridLines="0" view="pageLayout" topLeftCell="A19" zoomScale="75" zoomScaleNormal="100" zoomScaleSheetLayoutView="75" zoomScalePageLayoutView="75" workbookViewId="0">
      <selection activeCell="G11" sqref="G1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5" spans="1:15">
      <c r="A5" s="337" t="s">
        <v>171</v>
      </c>
      <c r="B5" s="337"/>
      <c r="C5" s="337"/>
      <c r="D5" s="337"/>
      <c r="E5" s="337"/>
      <c r="F5" s="337"/>
      <c r="G5" s="337"/>
      <c r="H5" s="337"/>
      <c r="I5" s="337"/>
      <c r="J5" s="337"/>
    </row>
    <row r="6" spans="1:15">
      <c r="A6" s="337"/>
      <c r="B6" s="337"/>
      <c r="C6" s="337"/>
      <c r="D6" s="337"/>
      <c r="E6" s="337"/>
      <c r="F6" s="337"/>
      <c r="G6" s="337"/>
      <c r="H6" s="337"/>
      <c r="I6" s="337"/>
      <c r="J6" s="337"/>
    </row>
    <row r="7" spans="1:15">
      <c r="A7" s="337"/>
      <c r="B7" s="337"/>
      <c r="C7" s="337"/>
      <c r="D7" s="337"/>
      <c r="E7" s="337"/>
      <c r="F7" s="337"/>
      <c r="G7" s="337"/>
      <c r="H7" s="337"/>
      <c r="I7" s="337"/>
      <c r="J7" s="337"/>
    </row>
    <row r="8" spans="1:15" ht="30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240"/>
      <c r="L8" s="240"/>
      <c r="M8" s="240"/>
      <c r="N8" s="240"/>
      <c r="O8" s="64"/>
    </row>
    <row r="10" spans="1:15">
      <c r="A10" s="9" t="s">
        <v>8</v>
      </c>
      <c r="B10" s="10"/>
      <c r="C10" s="10"/>
    </row>
    <row r="11" spans="1:15" ht="36" customHeight="1">
      <c r="A11" s="117" t="s">
        <v>0</v>
      </c>
      <c r="B11" s="207" t="s">
        <v>162</v>
      </c>
      <c r="C11" s="208" t="s">
        <v>159</v>
      </c>
      <c r="G11" s="311"/>
    </row>
    <row r="12" spans="1:15" ht="30.95" customHeight="1">
      <c r="A12" s="118" t="s">
        <v>18</v>
      </c>
      <c r="B12" s="295">
        <v>535</v>
      </c>
      <c r="C12" s="121">
        <v>608</v>
      </c>
    </row>
    <row r="13" spans="1:15" ht="30.95" customHeight="1">
      <c r="A13" s="119" t="s">
        <v>19</v>
      </c>
      <c r="B13" s="295">
        <v>345</v>
      </c>
      <c r="C13" s="121">
        <v>613</v>
      </c>
    </row>
    <row r="14" spans="1:15" ht="23.25" customHeight="1">
      <c r="A14" s="119" t="s">
        <v>161</v>
      </c>
      <c r="B14" s="122"/>
      <c r="C14" s="121">
        <v>0</v>
      </c>
    </row>
    <row r="15" spans="1:15" ht="9" customHeight="1">
      <c r="A15" s="116"/>
      <c r="B15" s="123"/>
      <c r="C15" s="124"/>
    </row>
    <row r="16" spans="1:15" ht="30.95" customHeight="1">
      <c r="A16" s="120" t="s">
        <v>5</v>
      </c>
      <c r="B16" s="125">
        <f>B12+B13+B14</f>
        <v>880</v>
      </c>
      <c r="C16" s="125">
        <f>C12+C13+C14</f>
        <v>1221</v>
      </c>
    </row>
    <row r="17" spans="1:3" ht="30.95" customHeight="1">
      <c r="A17" s="11"/>
      <c r="B17" s="12"/>
      <c r="C17" s="12"/>
    </row>
    <row r="18" spans="1:3" ht="30.95" customHeight="1">
      <c r="A18" s="11"/>
      <c r="B18" s="12"/>
      <c r="C18" s="12"/>
    </row>
    <row r="19" spans="1:3" ht="30.95" customHeight="1"/>
    <row r="20" spans="1:3" ht="30.95" customHeight="1" thickBot="1"/>
    <row r="21" spans="1:3" ht="30.95" customHeight="1" thickBot="1">
      <c r="A21" s="127" t="s">
        <v>130</v>
      </c>
      <c r="B21" s="128" t="s">
        <v>127</v>
      </c>
      <c r="C21" s="126" t="s">
        <v>128</v>
      </c>
    </row>
    <row r="22" spans="1:3" ht="30.95" customHeight="1" thickBot="1">
      <c r="A22" s="127" t="s">
        <v>129</v>
      </c>
      <c r="B22" s="128">
        <v>779</v>
      </c>
      <c r="C22" s="126">
        <v>101</v>
      </c>
    </row>
    <row r="23" spans="1:3" ht="30.95" customHeight="1">
      <c r="A23" s="11"/>
      <c r="B23" s="12"/>
      <c r="C23" s="12"/>
    </row>
    <row r="24" spans="1:3" ht="30.95" customHeight="1">
      <c r="A24" s="11"/>
      <c r="B24" s="12"/>
      <c r="C24" s="12"/>
    </row>
    <row r="25" spans="1:3" ht="30.95" customHeight="1">
      <c r="A25" s="11"/>
      <c r="B25" s="12"/>
      <c r="C25" s="12"/>
    </row>
    <row r="26" spans="1:3" ht="4.5" customHeight="1">
      <c r="A26" s="11"/>
      <c r="B26" s="12"/>
      <c r="C26" s="12"/>
    </row>
    <row r="27" spans="1:3" ht="30.95" customHeight="1">
      <c r="A27" s="11"/>
      <c r="B27" s="12"/>
      <c r="C27" s="12"/>
    </row>
    <row r="28" spans="1:3" ht="30.95" customHeight="1">
      <c r="A28" s="11"/>
      <c r="B28" s="12"/>
      <c r="C28" s="12"/>
    </row>
  </sheetData>
  <mergeCells count="1">
    <mergeCell ref="A5:J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horizontalDpi="360" verticalDpi="360" r:id="rId1"/>
  <headerFooter alignWithMargins="0">
    <oddHeader xml:space="preserve">&amp;L
</oddHeader>
  </headerFooter>
  <rowBreaks count="1" manualBreakCount="1">
    <brk id="30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3:M41"/>
  <sheetViews>
    <sheetView showGridLines="0" view="pageLayout" zoomScaleNormal="100" workbookViewId="0">
      <selection activeCell="J21" sqref="J21"/>
    </sheetView>
  </sheetViews>
  <sheetFormatPr baseColWidth="10" defaultRowHeight="12.75"/>
  <cols>
    <col min="1" max="2" width="5.140625" customWidth="1"/>
    <col min="3" max="3" width="18.28515625" customWidth="1"/>
    <col min="4" max="5" width="16" customWidth="1"/>
    <col min="6" max="6" width="19" customWidth="1"/>
    <col min="7" max="7" width="16.28515625" customWidth="1"/>
    <col min="8" max="10" width="13.7109375" customWidth="1"/>
    <col min="11" max="11" width="15.42578125" customWidth="1"/>
  </cols>
  <sheetData>
    <row r="3" spans="3:13">
      <c r="C3" s="337" t="s">
        <v>172</v>
      </c>
      <c r="D3" s="337"/>
      <c r="E3" s="337"/>
      <c r="F3" s="337"/>
      <c r="G3" s="337"/>
      <c r="H3" s="337"/>
      <c r="I3" s="337"/>
      <c r="J3" s="337"/>
      <c r="K3" s="337"/>
    </row>
    <row r="4" spans="3:13">
      <c r="C4" s="337"/>
      <c r="D4" s="337"/>
      <c r="E4" s="337"/>
      <c r="F4" s="337"/>
      <c r="G4" s="337"/>
      <c r="H4" s="337"/>
      <c r="I4" s="337"/>
      <c r="J4" s="337"/>
      <c r="K4" s="337"/>
    </row>
    <row r="5" spans="3:13" ht="12.75" customHeight="1">
      <c r="C5" s="337"/>
      <c r="D5" s="337"/>
      <c r="E5" s="337"/>
      <c r="F5" s="337"/>
      <c r="G5" s="337"/>
      <c r="H5" s="337"/>
      <c r="I5" s="337"/>
      <c r="J5" s="337"/>
      <c r="K5" s="337"/>
    </row>
    <row r="6" spans="3:13" ht="12.75" customHeight="1">
      <c r="D6" s="241"/>
      <c r="E6" s="241"/>
      <c r="F6" s="241"/>
      <c r="G6" s="241"/>
      <c r="H6" s="241"/>
      <c r="I6" s="241"/>
      <c r="J6" s="241"/>
      <c r="K6" s="241"/>
    </row>
    <row r="7" spans="3:13" ht="12.75" customHeight="1">
      <c r="D7" s="241"/>
      <c r="E7" s="241"/>
      <c r="F7" s="241"/>
      <c r="G7" s="241"/>
      <c r="H7" s="241"/>
      <c r="I7" s="241"/>
      <c r="J7" s="241"/>
      <c r="K7" s="241"/>
    </row>
    <row r="10" spans="3:13" ht="15.75" thickBot="1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3:13" s="67" customFormat="1" ht="33" customHeight="1" thickBot="1">
      <c r="C11" s="287" t="s">
        <v>29</v>
      </c>
      <c r="D11" s="288" t="s">
        <v>131</v>
      </c>
      <c r="E11" s="285" t="s">
        <v>132</v>
      </c>
      <c r="F11" s="285" t="s">
        <v>133</v>
      </c>
      <c r="G11" s="310" t="s">
        <v>188</v>
      </c>
      <c r="H11" s="286" t="s">
        <v>134</v>
      </c>
      <c r="I11" s="306" t="s">
        <v>189</v>
      </c>
      <c r="J11" s="303" t="s">
        <v>190</v>
      </c>
      <c r="K11" s="287" t="s">
        <v>5</v>
      </c>
      <c r="L11" s="154"/>
      <c r="M11" s="154"/>
    </row>
    <row r="12" spans="3:13" ht="16.5" thickBot="1">
      <c r="C12" s="292" t="s">
        <v>135</v>
      </c>
      <c r="D12" s="289">
        <v>274</v>
      </c>
      <c r="E12" s="284"/>
      <c r="F12" s="284">
        <v>1</v>
      </c>
      <c r="G12" s="284">
        <v>13</v>
      </c>
      <c r="H12" s="201">
        <v>5</v>
      </c>
      <c r="I12" s="304">
        <v>60</v>
      </c>
      <c r="J12" s="302">
        <v>6</v>
      </c>
      <c r="K12" s="202">
        <f>SUM(D12:J12)</f>
        <v>359</v>
      </c>
      <c r="L12" s="75"/>
      <c r="M12" s="75"/>
    </row>
    <row r="13" spans="3:13" ht="10.5" customHeight="1" thickBot="1">
      <c r="C13" s="293"/>
      <c r="D13" s="290"/>
      <c r="E13" s="156"/>
      <c r="F13" s="156"/>
      <c r="G13" s="156"/>
      <c r="H13" s="157"/>
      <c r="I13" s="305"/>
      <c r="J13" s="302"/>
      <c r="K13" s="155"/>
      <c r="L13" s="75"/>
      <c r="M13" s="75"/>
    </row>
    <row r="14" spans="3:13" ht="16.5" thickBot="1">
      <c r="C14" s="293" t="s">
        <v>136</v>
      </c>
      <c r="D14" s="290">
        <v>17</v>
      </c>
      <c r="E14" s="156"/>
      <c r="F14" s="156"/>
      <c r="G14" s="156">
        <v>2</v>
      </c>
      <c r="H14" s="157">
        <v>1</v>
      </c>
      <c r="I14" s="305">
        <v>4</v>
      </c>
      <c r="J14" s="302">
        <v>1</v>
      </c>
      <c r="K14" s="155">
        <f>SUM(D14:J14)</f>
        <v>25</v>
      </c>
      <c r="L14" s="75"/>
      <c r="M14" s="75"/>
    </row>
    <row r="15" spans="3:13" ht="6.75" customHeight="1" thickBot="1">
      <c r="C15" s="293"/>
      <c r="D15" s="290"/>
      <c r="E15" s="156"/>
      <c r="F15" s="156"/>
      <c r="G15" s="156"/>
      <c r="H15" s="157"/>
      <c r="I15" s="305"/>
      <c r="J15" s="302"/>
      <c r="K15" s="155"/>
      <c r="L15" s="75"/>
      <c r="M15" s="75"/>
    </row>
    <row r="16" spans="3:13" ht="36" customHeight="1" thickBot="1">
      <c r="C16" s="283"/>
      <c r="D16" s="291">
        <f t="shared" ref="D16:J16" si="0">SUM(D12:D15)</f>
        <v>291</v>
      </c>
      <c r="E16" s="282">
        <f t="shared" si="0"/>
        <v>0</v>
      </c>
      <c r="F16" s="282">
        <f t="shared" si="0"/>
        <v>1</v>
      </c>
      <c r="G16" s="282">
        <f t="shared" si="0"/>
        <v>15</v>
      </c>
      <c r="H16" s="281">
        <f t="shared" si="0"/>
        <v>6</v>
      </c>
      <c r="I16" s="283">
        <f t="shared" si="0"/>
        <v>64</v>
      </c>
      <c r="J16" s="283">
        <f t="shared" si="0"/>
        <v>7</v>
      </c>
      <c r="K16" s="283">
        <f>SUM(D16:I16)</f>
        <v>377</v>
      </c>
      <c r="L16" s="75"/>
      <c r="M16" s="75"/>
    </row>
    <row r="17" spans="3:13" ht="15"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8" spans="3:13" ht="15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3:13" ht="15"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3:13" ht="15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3:13" ht="15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3:13" ht="15"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3:13" ht="15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3:13" ht="15"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</row>
    <row r="25" spans="3:13" ht="15">
      <c r="L25" s="75"/>
      <c r="M25" s="75"/>
    </row>
    <row r="26" spans="3:13" ht="15">
      <c r="L26" s="75"/>
      <c r="M26" s="75"/>
    </row>
    <row r="41" spans="3:3" ht="15">
      <c r="C41" s="8"/>
    </row>
  </sheetData>
  <mergeCells count="1">
    <mergeCell ref="C3:K5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topLeftCell="A22" zoomScaleNormal="100" workbookViewId="0">
      <selection activeCell="G11" sqref="G11"/>
    </sheetView>
  </sheetViews>
  <sheetFormatPr baseColWidth="10" defaultRowHeight="12.75"/>
  <cols>
    <col min="1" max="1" width="6.42578125" style="81" customWidth="1"/>
    <col min="2" max="2" width="17.140625" style="81" customWidth="1"/>
    <col min="3" max="3" width="16.5703125" style="81" hidden="1" customWidth="1"/>
    <col min="4" max="4" width="15.5703125" style="81" hidden="1" customWidth="1"/>
    <col min="5" max="5" width="10.42578125" style="81" customWidth="1"/>
    <col min="6" max="6" width="10.7109375" style="81" customWidth="1"/>
    <col min="7" max="7" width="11.42578125" style="81"/>
    <col min="8" max="8" width="5.7109375" style="82" customWidth="1"/>
    <col min="9" max="9" width="11.42578125" style="82"/>
    <col min="10" max="18" width="5.7109375" style="81" customWidth="1"/>
    <col min="19" max="16384" width="11.42578125" style="81"/>
  </cols>
  <sheetData>
    <row r="3" spans="2:12">
      <c r="B3" s="314" t="s">
        <v>153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2:12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</row>
    <row r="5" spans="2:12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</row>
    <row r="6" spans="2:12" ht="13.5" customHeight="1">
      <c r="B6" s="80"/>
    </row>
    <row r="7" spans="2:12" ht="18.75" customHeight="1" thickBot="1">
      <c r="B7" s="342"/>
      <c r="C7" s="342"/>
      <c r="D7" s="342"/>
      <c r="E7" s="342"/>
      <c r="F7" s="342"/>
      <c r="G7" s="342"/>
      <c r="H7" s="83"/>
      <c r="I7" s="83"/>
    </row>
    <row r="8" spans="2:12" ht="22.5" customHeight="1" thickBot="1">
      <c r="B8" s="343" t="s">
        <v>173</v>
      </c>
      <c r="C8" s="344"/>
      <c r="D8" s="344"/>
      <c r="E8" s="344"/>
      <c r="F8" s="344"/>
      <c r="G8" s="345"/>
      <c r="H8" s="84"/>
      <c r="I8" s="84"/>
    </row>
    <row r="9" spans="2:12" ht="3" customHeight="1" thickBot="1">
      <c r="B9" s="87"/>
      <c r="C9" s="88"/>
      <c r="D9" s="88"/>
      <c r="E9" s="88"/>
      <c r="F9" s="88"/>
      <c r="G9" s="89"/>
    </row>
    <row r="10" spans="2:12" s="82" customFormat="1" ht="26.25" customHeight="1" thickBot="1">
      <c r="B10" s="339" t="s">
        <v>27</v>
      </c>
      <c r="C10" s="340"/>
      <c r="D10" s="340"/>
      <c r="E10" s="340"/>
      <c r="F10" s="340"/>
      <c r="G10" s="341"/>
      <c r="H10" s="62"/>
      <c r="I10" s="62"/>
    </row>
    <row r="11" spans="2:12" ht="31.5" customHeight="1" thickBot="1">
      <c r="B11" s="158" t="s">
        <v>29</v>
      </c>
      <c r="C11" s="242" t="s">
        <v>23</v>
      </c>
      <c r="D11" s="243" t="s">
        <v>108</v>
      </c>
      <c r="E11" s="243" t="s">
        <v>25</v>
      </c>
      <c r="F11" s="244" t="s">
        <v>26</v>
      </c>
      <c r="G11" s="309" t="s">
        <v>5</v>
      </c>
      <c r="H11" s="14"/>
      <c r="I11" s="14"/>
    </row>
    <row r="12" spans="2:12" ht="24" customHeight="1">
      <c r="B12" s="245" t="s">
        <v>21</v>
      </c>
      <c r="C12" s="246"/>
      <c r="D12" s="246"/>
      <c r="E12" s="246">
        <v>7</v>
      </c>
      <c r="F12" s="246">
        <v>7</v>
      </c>
      <c r="G12" s="247">
        <f>Tabla8[[#This Row],[JUZGADO IV]]+Tabla8[[#This Row],[JUZGADO III]]+Tabla8[[#This Row],[COLEGIADO]]+Tabla8[[#This Row],[ASUNTOS INTERNOS]]</f>
        <v>14</v>
      </c>
    </row>
    <row r="13" spans="2:12" ht="24" customHeight="1">
      <c r="B13" s="248" t="s">
        <v>22</v>
      </c>
      <c r="C13" s="249"/>
      <c r="D13" s="249"/>
      <c r="E13" s="249">
        <v>0</v>
      </c>
      <c r="F13" s="249">
        <v>0</v>
      </c>
      <c r="G13" s="250">
        <f>Tabla8[[#This Row],[JUZGADO IV]]+Tabla8[[#This Row],[JUZGADO III]]+Tabla8[[#This Row],[ASUNTOS INTERNOS]]</f>
        <v>0</v>
      </c>
    </row>
    <row r="14" spans="2:12" ht="12" customHeight="1" thickBot="1">
      <c r="B14" s="251"/>
    </row>
    <row r="15" spans="2:12" ht="24" customHeight="1">
      <c r="B15" s="276" t="s">
        <v>121</v>
      </c>
      <c r="C15" s="277" t="e">
        <f>C12+#REF!+C13</f>
        <v>#REF!</v>
      </c>
      <c r="D15" s="277" t="e">
        <f>D12+#REF!+D13</f>
        <v>#REF!</v>
      </c>
      <c r="E15" s="277">
        <f>E12+E13</f>
        <v>7</v>
      </c>
      <c r="F15" s="277">
        <f>F12+F13</f>
        <v>7</v>
      </c>
      <c r="G15" s="277">
        <f>G12+G13</f>
        <v>14</v>
      </c>
    </row>
    <row r="16" spans="2:12" ht="13.5" thickBot="1">
      <c r="B16" s="80"/>
    </row>
    <row r="17" spans="2:9" ht="22.5" customHeight="1" thickBot="1">
      <c r="B17" s="339" t="s">
        <v>28</v>
      </c>
      <c r="C17" s="340"/>
      <c r="D17" s="340"/>
      <c r="E17" s="340"/>
      <c r="F17" s="340"/>
      <c r="G17" s="341"/>
      <c r="H17" s="62"/>
      <c r="I17" s="62"/>
    </row>
    <row r="18" spans="2:9" ht="32.25" customHeight="1" thickBot="1">
      <c r="B18" s="252" t="s">
        <v>29</v>
      </c>
      <c r="C18" s="253" t="s">
        <v>23</v>
      </c>
      <c r="D18" s="254" t="s">
        <v>24</v>
      </c>
      <c r="E18" s="254" t="s">
        <v>25</v>
      </c>
      <c r="F18" s="255" t="s">
        <v>26</v>
      </c>
      <c r="G18" s="256" t="s">
        <v>5</v>
      </c>
      <c r="H18" s="14"/>
      <c r="I18" s="14"/>
    </row>
    <row r="19" spans="2:9" ht="0.75" customHeight="1" thickBot="1">
      <c r="B19" s="257"/>
      <c r="C19" s="81">
        <v>0</v>
      </c>
      <c r="E19" s="81">
        <f t="shared" ref="E19" si="0">E16+E17</f>
        <v>0</v>
      </c>
      <c r="G19" s="258">
        <f>Tabla9[[#This Row],[JUZGADO IV]]+Tabla9[[#This Row],[JUZGADO III]]+Tabla9[[#This Row],[JUZGADO I]]+Tabla9[[#This Row],[ASUNTOS INTERNOS]]</f>
        <v>0</v>
      </c>
    </row>
    <row r="20" spans="2:9" ht="24" customHeight="1">
      <c r="B20" s="259" t="s">
        <v>21</v>
      </c>
      <c r="C20" s="246"/>
      <c r="D20" s="246"/>
      <c r="E20" s="246">
        <v>7</v>
      </c>
      <c r="F20" s="246">
        <v>2</v>
      </c>
      <c r="G20" s="260">
        <f>Tabla9[[#This Row],[JUZGADO IV]]+Tabla9[[#This Row],[JUZGADO III]]+Tabla9[[#This Row],[JUZGADO I]]+Tabla9[[#This Row],[ASUNTOS INTERNOS]]</f>
        <v>9</v>
      </c>
    </row>
    <row r="21" spans="2:9" ht="24" customHeight="1">
      <c r="B21" s="261" t="s">
        <v>22</v>
      </c>
      <c r="C21" s="249"/>
      <c r="D21" s="249"/>
      <c r="E21" s="249">
        <v>7</v>
      </c>
      <c r="F21" s="249">
        <v>2</v>
      </c>
      <c r="G21" s="262">
        <f>Tabla9[[#This Row],[JUZGADO IV]]+Tabla9[[#This Row],[JUZGADO III]]+Tabla9[[#This Row],[JUZGADO I]]+Tabla9[[#This Row],[ASUNTOS INTERNOS]]</f>
        <v>9</v>
      </c>
    </row>
    <row r="22" spans="2:9" ht="7.5" customHeight="1" thickBot="1"/>
    <row r="23" spans="2:9" ht="24" customHeight="1" thickBot="1">
      <c r="B23" s="274" t="s">
        <v>122</v>
      </c>
      <c r="C23" s="275" t="e">
        <f>C20+#REF!+C21</f>
        <v>#REF!</v>
      </c>
      <c r="D23" s="275" t="e">
        <f>D20+#REF!+D21</f>
        <v>#REF!</v>
      </c>
      <c r="E23" s="275">
        <f>E20+E21</f>
        <v>14</v>
      </c>
      <c r="F23" s="275">
        <f>F20+F21</f>
        <v>4</v>
      </c>
      <c r="G23" s="275">
        <f>G20+G21</f>
        <v>18</v>
      </c>
    </row>
    <row r="24" spans="2:9" ht="7.5" customHeight="1"/>
    <row r="25" spans="2:9" hidden="1"/>
    <row r="30" spans="2:9" s="86" customFormat="1">
      <c r="B30" s="85"/>
      <c r="C30" s="85"/>
      <c r="D30" s="85"/>
      <c r="H30" s="85"/>
      <c r="I30" s="85"/>
    </row>
    <row r="31" spans="2:9" s="86" customFormat="1">
      <c r="B31" s="85"/>
      <c r="C31" s="338"/>
      <c r="D31" s="338"/>
      <c r="E31" s="338"/>
      <c r="H31" s="85"/>
      <c r="I31" s="85"/>
    </row>
    <row r="32" spans="2:9" s="86" customFormat="1">
      <c r="B32" s="85"/>
      <c r="C32" s="85"/>
      <c r="D32" s="85"/>
      <c r="H32" s="85"/>
      <c r="I32" s="85"/>
    </row>
    <row r="33" spans="2:9" s="86" customFormat="1">
      <c r="B33" s="85"/>
      <c r="C33" s="85"/>
      <c r="D33" s="85"/>
      <c r="H33" s="85"/>
      <c r="I33" s="85"/>
    </row>
  </sheetData>
  <mergeCells count="6">
    <mergeCell ref="C31:E31"/>
    <mergeCell ref="B3:L5"/>
    <mergeCell ref="B10:G10"/>
    <mergeCell ref="B17:G17"/>
    <mergeCell ref="B7:G7"/>
    <mergeCell ref="B8:G8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blackAndWhite="1" horizontalDpi="360" verticalDpi="360" r:id="rId1"/>
  <headerFooter alignWithMargins="0">
    <oddHeader xml:space="preserve">&amp;L
</oddHeader>
  </headerFooter>
  <drawing r:id="rId2"/>
  <tableParts count="2"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tabSelected="1" view="pageLayout" zoomScaleNormal="100" workbookViewId="0">
      <selection activeCell="G11" sqref="G11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14" t="s">
        <v>152</v>
      </c>
      <c r="C3" s="314"/>
      <c r="D3" s="314"/>
      <c r="E3" s="314"/>
      <c r="F3" s="314"/>
      <c r="G3" s="314"/>
      <c r="H3" s="314"/>
      <c r="I3" s="314"/>
    </row>
    <row r="4" spans="2:13">
      <c r="B4" s="314"/>
      <c r="C4" s="314"/>
      <c r="D4" s="314"/>
      <c r="E4" s="314"/>
      <c r="F4" s="314"/>
      <c r="G4" s="314"/>
      <c r="H4" s="314"/>
      <c r="I4" s="314"/>
    </row>
    <row r="5" spans="2:13">
      <c r="B5" s="314"/>
      <c r="C5" s="314"/>
      <c r="D5" s="314"/>
      <c r="E5" s="314"/>
      <c r="F5" s="314"/>
      <c r="G5" s="314"/>
      <c r="H5" s="314"/>
      <c r="I5" s="314"/>
    </row>
    <row r="6" spans="2:13" ht="12.75" customHeight="1">
      <c r="C6" s="241"/>
      <c r="D6" s="241"/>
      <c r="E6" s="241"/>
      <c r="F6" s="241"/>
      <c r="G6" s="241"/>
      <c r="H6" s="241"/>
      <c r="I6" s="241"/>
    </row>
    <row r="7" spans="2:13" ht="12.75" customHeight="1">
      <c r="C7" s="241"/>
      <c r="D7" s="241"/>
      <c r="E7" s="241"/>
      <c r="F7" s="241"/>
      <c r="G7" s="241"/>
      <c r="H7" s="241"/>
      <c r="I7" s="241"/>
    </row>
    <row r="9" spans="2:13" ht="13.5" thickBot="1"/>
    <row r="10" spans="2:13" s="65" customFormat="1" ht="24.75" customHeight="1" thickBot="1">
      <c r="C10" s="343" t="s">
        <v>174</v>
      </c>
      <c r="D10" s="345"/>
      <c r="E10" s="101"/>
      <c r="F10" s="101"/>
      <c r="H10" s="346"/>
      <c r="I10" s="346"/>
      <c r="J10" s="346"/>
      <c r="K10" s="346"/>
      <c r="L10" s="346"/>
      <c r="M10" s="346"/>
    </row>
    <row r="11" spans="2:13" ht="24" customHeight="1" thickBot="1">
      <c r="C11" s="278" t="s">
        <v>27</v>
      </c>
      <c r="D11" s="279" t="s">
        <v>28</v>
      </c>
      <c r="G11" s="308"/>
    </row>
    <row r="12" spans="2:13" ht="18">
      <c r="B12" s="298" t="s">
        <v>30</v>
      </c>
      <c r="C12" s="96"/>
      <c r="D12" s="93"/>
    </row>
    <row r="13" spans="2:13" ht="8.25" customHeight="1">
      <c r="B13" s="299"/>
      <c r="C13" s="97"/>
      <c r="D13" s="94"/>
      <c r="H13" s="8"/>
      <c r="I13" s="68"/>
    </row>
    <row r="14" spans="2:13" ht="18">
      <c r="B14" s="299" t="s">
        <v>109</v>
      </c>
      <c r="C14" s="97">
        <v>2</v>
      </c>
      <c r="D14" s="94">
        <v>1</v>
      </c>
      <c r="H14" s="8"/>
      <c r="I14" s="68"/>
    </row>
    <row r="15" spans="2:13" ht="9" customHeight="1">
      <c r="B15" s="299"/>
      <c r="C15" s="97"/>
      <c r="D15" s="94"/>
      <c r="H15" s="8"/>
      <c r="I15" s="68"/>
    </row>
    <row r="16" spans="2:13" ht="18">
      <c r="B16" s="299" t="s">
        <v>22</v>
      </c>
      <c r="C16" s="97"/>
      <c r="D16" s="94">
        <v>2</v>
      </c>
      <c r="H16" s="8"/>
      <c r="I16" s="68"/>
    </row>
    <row r="17" spans="2:9" ht="3.75" customHeight="1">
      <c r="B17" s="300"/>
      <c r="C17" s="129"/>
      <c r="D17" s="130"/>
      <c r="H17" s="8"/>
      <c r="I17" s="68"/>
    </row>
    <row r="18" spans="2:9" ht="30.75">
      <c r="B18" s="300" t="s">
        <v>155</v>
      </c>
      <c r="C18" s="129"/>
      <c r="D18" s="130"/>
      <c r="H18" s="8"/>
      <c r="I18" s="68"/>
    </row>
    <row r="19" spans="2:9" ht="9.75" customHeight="1" thickBot="1">
      <c r="B19" s="66"/>
      <c r="C19" s="98"/>
      <c r="D19" s="95"/>
      <c r="H19" s="8"/>
      <c r="I19" s="68"/>
    </row>
    <row r="20" spans="2:9" ht="16.5" thickBot="1">
      <c r="B20" s="1" t="s">
        <v>5</v>
      </c>
      <c r="C20" s="99">
        <f>SUM(C12:C19)</f>
        <v>2</v>
      </c>
      <c r="D20" s="100">
        <f>SUM(D12:D19)</f>
        <v>3</v>
      </c>
      <c r="I20" s="68"/>
    </row>
    <row r="21" spans="2:9" ht="15.75">
      <c r="C21" s="67"/>
      <c r="I21" s="68"/>
    </row>
    <row r="23" spans="2:9" ht="15.75">
      <c r="C23" s="68"/>
      <c r="I23" s="68"/>
    </row>
    <row r="28" spans="2:9" ht="21.75" customHeight="1"/>
    <row r="29" spans="2:9" hidden="1"/>
    <row r="30" spans="2:9" hidden="1"/>
  </sheetData>
  <mergeCells count="3">
    <mergeCell ref="C10:D10"/>
    <mergeCell ref="H10:M10"/>
    <mergeCell ref="B3:I5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blackAndWhite="1" horizontalDpi="360" verticalDpi="360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G11" sqref="G11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15" t="s">
        <v>164</v>
      </c>
      <c r="C2" s="315"/>
      <c r="D2" s="315"/>
      <c r="E2" s="315"/>
      <c r="F2" s="315"/>
      <c r="G2" s="315"/>
      <c r="H2" s="315"/>
      <c r="I2" s="315"/>
    </row>
    <row r="3" spans="1:17" ht="15" customHeight="1">
      <c r="B3" s="315"/>
      <c r="C3" s="315"/>
      <c r="D3" s="315"/>
      <c r="E3" s="315"/>
      <c r="F3" s="315"/>
      <c r="G3" s="315"/>
      <c r="H3" s="315"/>
      <c r="I3" s="315"/>
      <c r="J3" s="209"/>
      <c r="K3" s="209"/>
    </row>
    <row r="4" spans="1:17" ht="15" customHeight="1">
      <c r="A4" s="209"/>
      <c r="B4" s="315"/>
      <c r="C4" s="315"/>
      <c r="D4" s="315"/>
      <c r="E4" s="315"/>
      <c r="F4" s="315"/>
      <c r="G4" s="315"/>
      <c r="H4" s="315"/>
      <c r="I4" s="315"/>
      <c r="J4" s="209"/>
      <c r="K4" s="209"/>
    </row>
    <row r="5" spans="1:17" ht="1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</row>
    <row r="6" spans="1:17" ht="13.5" customHeight="1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60"/>
      <c r="M6" s="60"/>
      <c r="N6" s="60"/>
      <c r="O6" s="60"/>
      <c r="P6" s="60"/>
      <c r="Q6" s="60"/>
    </row>
    <row r="8" spans="1:17" ht="11.1" customHeight="1">
      <c r="B8" s="4"/>
      <c r="C8" s="4"/>
      <c r="D8" s="4"/>
    </row>
    <row r="9" spans="1:17" ht="36" customHeight="1">
      <c r="B9" s="131" t="s">
        <v>13</v>
      </c>
      <c r="C9" s="207" t="s">
        <v>162</v>
      </c>
      <c r="D9" s="208" t="s">
        <v>159</v>
      </c>
    </row>
    <row r="10" spans="1:17" ht="30.95" customHeight="1">
      <c r="B10" s="132" t="s">
        <v>11</v>
      </c>
      <c r="C10" s="177">
        <v>0</v>
      </c>
      <c r="D10" s="162">
        <v>1</v>
      </c>
    </row>
    <row r="11" spans="1:17" ht="30.95" customHeight="1">
      <c r="B11" s="132" t="s">
        <v>113</v>
      </c>
      <c r="C11" s="178">
        <v>0</v>
      </c>
      <c r="D11" s="162">
        <v>3</v>
      </c>
      <c r="G11" s="311"/>
    </row>
    <row r="12" spans="1:17" ht="30.95" customHeight="1">
      <c r="B12" s="132" t="s">
        <v>12</v>
      </c>
      <c r="C12" s="178">
        <v>19</v>
      </c>
      <c r="D12" s="162">
        <v>45</v>
      </c>
    </row>
    <row r="13" spans="1:17" ht="37.5" customHeight="1">
      <c r="B13" s="132" t="s">
        <v>10</v>
      </c>
      <c r="C13" s="178">
        <v>55</v>
      </c>
      <c r="D13" s="162">
        <v>44</v>
      </c>
    </row>
    <row r="14" spans="1:17" ht="39.75" customHeight="1">
      <c r="B14" s="132" t="s">
        <v>9</v>
      </c>
      <c r="C14" s="178">
        <v>56</v>
      </c>
      <c r="D14" s="162">
        <v>60</v>
      </c>
    </row>
    <row r="15" spans="1:17" ht="30.95" customHeight="1" thickBot="1">
      <c r="B15" s="133" t="s">
        <v>110</v>
      </c>
      <c r="C15" s="179">
        <v>165</v>
      </c>
      <c r="D15" s="164">
        <v>211</v>
      </c>
    </row>
    <row r="16" spans="1:17" ht="6.75" customHeight="1" thickBot="1">
      <c r="B16" s="161"/>
      <c r="C16" s="175"/>
      <c r="D16" s="180"/>
    </row>
    <row r="17" spans="2:4" ht="30.95" customHeight="1">
      <c r="B17" s="134" t="s">
        <v>5</v>
      </c>
      <c r="C17" s="176">
        <f>SUM(C10:C16)</f>
        <v>295</v>
      </c>
      <c r="D17" s="181">
        <f>SUM(D10:D16)</f>
        <v>364</v>
      </c>
    </row>
    <row r="18" spans="2:4" ht="11.1" customHeight="1"/>
    <row r="19" spans="2:4" ht="11.1" customHeight="1"/>
    <row r="21" spans="2:4">
      <c r="B21" s="5"/>
    </row>
    <row r="22" spans="2:4">
      <c r="B22" s="318"/>
      <c r="C22" s="318"/>
      <c r="D22" s="318"/>
    </row>
    <row r="23" spans="2:4">
      <c r="B23" s="318"/>
      <c r="C23" s="318"/>
      <c r="D23" s="318"/>
    </row>
    <row r="24" spans="2:4" ht="18.75">
      <c r="B24" s="203"/>
      <c r="C24" s="316"/>
      <c r="D24" s="316"/>
    </row>
    <row r="25" spans="2:4" ht="18.75">
      <c r="B25" s="203"/>
      <c r="C25" s="316"/>
      <c r="D25" s="316"/>
    </row>
    <row r="26" spans="2:4" ht="18.75">
      <c r="B26" s="203"/>
      <c r="C26" s="316"/>
      <c r="D26" s="316"/>
    </row>
    <row r="27" spans="2:4" ht="18.75">
      <c r="B27" s="203"/>
      <c r="C27" s="316"/>
      <c r="D27" s="316"/>
    </row>
    <row r="28" spans="2:4" ht="18.75">
      <c r="B28" s="203"/>
      <c r="C28" s="316"/>
      <c r="D28" s="316"/>
    </row>
    <row r="29" spans="2:4" ht="18.75">
      <c r="B29" s="203"/>
      <c r="C29" s="316"/>
      <c r="D29" s="316"/>
    </row>
    <row r="30" spans="2:4" ht="18.75">
      <c r="B30" s="203"/>
      <c r="C30" s="316"/>
      <c r="D30" s="316"/>
    </row>
    <row r="31" spans="2:4" ht="18.75">
      <c r="B31" s="203"/>
      <c r="C31" s="316"/>
      <c r="D31" s="316"/>
    </row>
    <row r="32" spans="2:4" ht="18.75">
      <c r="B32" s="203"/>
      <c r="C32" s="316"/>
      <c r="D32" s="316"/>
    </row>
    <row r="33" spans="2:4" ht="18.75">
      <c r="B33" s="203"/>
      <c r="C33" s="316"/>
      <c r="D33" s="316"/>
    </row>
    <row r="34" spans="2:4" ht="18.75">
      <c r="B34" s="203"/>
      <c r="C34" s="316"/>
      <c r="D34" s="316"/>
    </row>
    <row r="35" spans="2:4" ht="15.75">
      <c r="C35" s="317"/>
      <c r="D35" s="317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22" zoomScale="75" zoomScaleNormal="50" zoomScaleSheetLayoutView="75" zoomScalePageLayoutView="75" workbookViewId="0">
      <selection activeCell="G11" sqref="G11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79"/>
    </row>
    <row r="3" spans="2:12" ht="15" customHeight="1">
      <c r="B3" s="319" t="s">
        <v>144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2:12" ht="24.75" customHeight="1"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2:12" ht="15" customHeight="1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</row>
    <row r="10" spans="2:12">
      <c r="B10" s="6" t="s">
        <v>8</v>
      </c>
      <c r="C10" s="4"/>
      <c r="D10" s="4"/>
    </row>
    <row r="11" spans="2:12" ht="36" customHeight="1">
      <c r="B11" s="135" t="s">
        <v>0</v>
      </c>
      <c r="C11" s="207" t="s">
        <v>162</v>
      </c>
      <c r="D11" s="208" t="s">
        <v>159</v>
      </c>
      <c r="G11" s="311"/>
    </row>
    <row r="12" spans="2:12" ht="30.95" customHeight="1">
      <c r="B12" s="132" t="s">
        <v>14</v>
      </c>
      <c r="C12" s="294">
        <v>18</v>
      </c>
      <c r="D12" s="182">
        <v>27</v>
      </c>
    </row>
    <row r="13" spans="2:12" ht="30.95" customHeight="1">
      <c r="B13" s="132" t="s">
        <v>15</v>
      </c>
      <c r="C13" s="294">
        <v>16</v>
      </c>
      <c r="D13" s="182">
        <v>16</v>
      </c>
    </row>
    <row r="14" spans="2:12" ht="30.95" customHeight="1">
      <c r="B14" s="132" t="s">
        <v>16</v>
      </c>
      <c r="C14" s="294">
        <v>1</v>
      </c>
      <c r="D14" s="182">
        <v>2</v>
      </c>
    </row>
    <row r="15" spans="2:12" ht="13.5" customHeight="1">
      <c r="B15" s="136"/>
      <c r="C15" s="185"/>
      <c r="D15" s="183"/>
    </row>
    <row r="16" spans="2:12" ht="30.95" customHeight="1">
      <c r="B16" s="137" t="s">
        <v>5</v>
      </c>
      <c r="C16" s="186">
        <f>C12+C13</f>
        <v>34</v>
      </c>
      <c r="D16" s="184">
        <f>D12+D13</f>
        <v>43</v>
      </c>
    </row>
    <row r="20" spans="2:2" ht="15.75">
      <c r="B20" s="46"/>
    </row>
    <row r="41" spans="2:2">
      <c r="B41" s="5"/>
    </row>
  </sheetData>
  <mergeCells count="1">
    <mergeCell ref="B3:L5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blackAndWhite="1" horizontalDpi="360" verticalDpi="360" r:id="rId1"/>
  <headerFooter alignWithMargins="0">
    <oddHeader xml:space="preserve">&amp;L
</oddHeader>
  </headerFooter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topLeftCell="A4" zoomScale="75" zoomScaleNormal="50" zoomScaleSheetLayoutView="75" zoomScalePageLayoutView="75" workbookViewId="0">
      <selection activeCell="G11" sqref="G11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19" t="s">
        <v>145</v>
      </c>
      <c r="C4" s="319"/>
      <c r="D4" s="319"/>
      <c r="E4" s="319"/>
      <c r="F4" s="319"/>
      <c r="G4" s="319"/>
      <c r="H4" s="319"/>
      <c r="I4" s="319"/>
      <c r="J4" s="319"/>
    </row>
    <row r="5" spans="2:10">
      <c r="B5" s="319"/>
      <c r="C5" s="319"/>
      <c r="D5" s="319"/>
      <c r="E5" s="319"/>
      <c r="F5" s="319"/>
      <c r="G5" s="319"/>
      <c r="H5" s="319"/>
      <c r="I5" s="319"/>
      <c r="J5" s="319"/>
    </row>
    <row r="6" spans="2:10">
      <c r="B6" s="319"/>
      <c r="C6" s="319"/>
      <c r="D6" s="319"/>
      <c r="E6" s="319"/>
      <c r="F6" s="319"/>
      <c r="G6" s="319"/>
      <c r="H6" s="319"/>
      <c r="I6" s="319"/>
      <c r="J6" s="319"/>
    </row>
    <row r="11" spans="2:10">
      <c r="G11" s="311"/>
    </row>
    <row r="12" spans="2:10">
      <c r="B12" s="6" t="s">
        <v>8</v>
      </c>
      <c r="C12" s="4"/>
      <c r="D12" s="4"/>
    </row>
    <row r="13" spans="2:10" ht="36" customHeight="1">
      <c r="B13" s="135" t="s">
        <v>0</v>
      </c>
      <c r="C13" s="207" t="s">
        <v>162</v>
      </c>
      <c r="D13" s="208" t="s">
        <v>159</v>
      </c>
    </row>
    <row r="14" spans="2:10" ht="30.95" customHeight="1">
      <c r="B14" s="132" t="s">
        <v>14</v>
      </c>
      <c r="C14" s="294">
        <v>4</v>
      </c>
      <c r="D14" s="162">
        <v>2</v>
      </c>
    </row>
    <row r="15" spans="2:10" ht="30.95" customHeight="1">
      <c r="B15" s="132" t="s">
        <v>15</v>
      </c>
      <c r="C15" s="294">
        <v>4</v>
      </c>
      <c r="D15" s="162">
        <v>5</v>
      </c>
    </row>
    <row r="16" spans="2:10" ht="30.95" customHeight="1">
      <c r="B16" s="132" t="s">
        <v>16</v>
      </c>
      <c r="C16" s="294">
        <v>0</v>
      </c>
      <c r="D16" s="162">
        <v>0</v>
      </c>
    </row>
    <row r="17" spans="2:4" ht="13.5" customHeight="1">
      <c r="B17" s="136"/>
      <c r="C17" s="187"/>
      <c r="D17" s="163"/>
    </row>
    <row r="18" spans="2:4" ht="30.95" customHeight="1">
      <c r="B18" s="137" t="s">
        <v>5</v>
      </c>
      <c r="C18" s="188">
        <f>C14+C15</f>
        <v>8</v>
      </c>
      <c r="D18" s="164">
        <f>D14+D15</f>
        <v>7</v>
      </c>
    </row>
    <row r="43" spans="2:2">
      <c r="B43" s="5"/>
    </row>
  </sheetData>
  <mergeCells count="1">
    <mergeCell ref="B4:J6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blackAndWhite="1" horizontalDpi="360" verticalDpi="360" r:id="rId1"/>
  <headerFooter alignWithMargins="0">
    <oddHeader xml:space="preserve">&amp;L
</oddHeader>
  </headerFooter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39" zoomScaleNormal="50" zoomScaleSheetLayoutView="75" workbookViewId="0">
      <selection activeCell="G11" sqref="G11"/>
    </sheetView>
  </sheetViews>
  <sheetFormatPr baseColWidth="10" defaultRowHeight="12.75"/>
  <cols>
    <col min="1" max="1" width="7.85546875" style="15" customWidth="1"/>
    <col min="2" max="2" width="21.85546875" style="15" customWidth="1"/>
    <col min="3" max="3" width="16" style="15" customWidth="1"/>
    <col min="4" max="6" width="17.7109375" style="15" customWidth="1"/>
    <col min="7" max="7" width="15.42578125" style="15" customWidth="1"/>
    <col min="8" max="8" width="19.7109375" style="15" customWidth="1"/>
    <col min="9" max="258" width="11.42578125" style="15"/>
    <col min="259" max="259" width="38.42578125" style="15" customWidth="1"/>
    <col min="260" max="264" width="19.7109375" style="15" customWidth="1"/>
    <col min="265" max="514" width="11.42578125" style="15"/>
    <col min="515" max="515" width="38.42578125" style="15" customWidth="1"/>
    <col min="516" max="520" width="19.7109375" style="15" customWidth="1"/>
    <col min="521" max="770" width="11.42578125" style="15"/>
    <col min="771" max="771" width="38.42578125" style="15" customWidth="1"/>
    <col min="772" max="776" width="19.7109375" style="15" customWidth="1"/>
    <col min="777" max="1026" width="11.42578125" style="15"/>
    <col min="1027" max="1027" width="38.42578125" style="15" customWidth="1"/>
    <col min="1028" max="1032" width="19.7109375" style="15" customWidth="1"/>
    <col min="1033" max="1282" width="11.42578125" style="15"/>
    <col min="1283" max="1283" width="38.42578125" style="15" customWidth="1"/>
    <col min="1284" max="1288" width="19.7109375" style="15" customWidth="1"/>
    <col min="1289" max="1538" width="11.42578125" style="15"/>
    <col min="1539" max="1539" width="38.42578125" style="15" customWidth="1"/>
    <col min="1540" max="1544" width="19.7109375" style="15" customWidth="1"/>
    <col min="1545" max="1794" width="11.42578125" style="15"/>
    <col min="1795" max="1795" width="38.42578125" style="15" customWidth="1"/>
    <col min="1796" max="1800" width="19.7109375" style="15" customWidth="1"/>
    <col min="1801" max="2050" width="11.42578125" style="15"/>
    <col min="2051" max="2051" width="38.42578125" style="15" customWidth="1"/>
    <col min="2052" max="2056" width="19.7109375" style="15" customWidth="1"/>
    <col min="2057" max="2306" width="11.42578125" style="15"/>
    <col min="2307" max="2307" width="38.42578125" style="15" customWidth="1"/>
    <col min="2308" max="2312" width="19.7109375" style="15" customWidth="1"/>
    <col min="2313" max="2562" width="11.42578125" style="15"/>
    <col min="2563" max="2563" width="38.42578125" style="15" customWidth="1"/>
    <col min="2564" max="2568" width="19.7109375" style="15" customWidth="1"/>
    <col min="2569" max="2818" width="11.42578125" style="15"/>
    <col min="2819" max="2819" width="38.42578125" style="15" customWidth="1"/>
    <col min="2820" max="2824" width="19.7109375" style="15" customWidth="1"/>
    <col min="2825" max="3074" width="11.42578125" style="15"/>
    <col min="3075" max="3075" width="38.42578125" style="15" customWidth="1"/>
    <col min="3076" max="3080" width="19.7109375" style="15" customWidth="1"/>
    <col min="3081" max="3330" width="11.42578125" style="15"/>
    <col min="3331" max="3331" width="38.42578125" style="15" customWidth="1"/>
    <col min="3332" max="3336" width="19.7109375" style="15" customWidth="1"/>
    <col min="3337" max="3586" width="11.42578125" style="15"/>
    <col min="3587" max="3587" width="38.42578125" style="15" customWidth="1"/>
    <col min="3588" max="3592" width="19.7109375" style="15" customWidth="1"/>
    <col min="3593" max="3842" width="11.42578125" style="15"/>
    <col min="3843" max="3843" width="38.42578125" style="15" customWidth="1"/>
    <col min="3844" max="3848" width="19.7109375" style="15" customWidth="1"/>
    <col min="3849" max="4098" width="11.42578125" style="15"/>
    <col min="4099" max="4099" width="38.42578125" style="15" customWidth="1"/>
    <col min="4100" max="4104" width="19.7109375" style="15" customWidth="1"/>
    <col min="4105" max="4354" width="11.42578125" style="15"/>
    <col min="4355" max="4355" width="38.42578125" style="15" customWidth="1"/>
    <col min="4356" max="4360" width="19.7109375" style="15" customWidth="1"/>
    <col min="4361" max="4610" width="11.42578125" style="15"/>
    <col min="4611" max="4611" width="38.42578125" style="15" customWidth="1"/>
    <col min="4612" max="4616" width="19.7109375" style="15" customWidth="1"/>
    <col min="4617" max="4866" width="11.42578125" style="15"/>
    <col min="4867" max="4867" width="38.42578125" style="15" customWidth="1"/>
    <col min="4868" max="4872" width="19.7109375" style="15" customWidth="1"/>
    <col min="4873" max="5122" width="11.42578125" style="15"/>
    <col min="5123" max="5123" width="38.42578125" style="15" customWidth="1"/>
    <col min="5124" max="5128" width="19.7109375" style="15" customWidth="1"/>
    <col min="5129" max="5378" width="11.42578125" style="15"/>
    <col min="5379" max="5379" width="38.42578125" style="15" customWidth="1"/>
    <col min="5380" max="5384" width="19.7109375" style="15" customWidth="1"/>
    <col min="5385" max="5634" width="11.42578125" style="15"/>
    <col min="5635" max="5635" width="38.42578125" style="15" customWidth="1"/>
    <col min="5636" max="5640" width="19.7109375" style="15" customWidth="1"/>
    <col min="5641" max="5890" width="11.42578125" style="15"/>
    <col min="5891" max="5891" width="38.42578125" style="15" customWidth="1"/>
    <col min="5892" max="5896" width="19.7109375" style="15" customWidth="1"/>
    <col min="5897" max="6146" width="11.42578125" style="15"/>
    <col min="6147" max="6147" width="38.42578125" style="15" customWidth="1"/>
    <col min="6148" max="6152" width="19.7109375" style="15" customWidth="1"/>
    <col min="6153" max="6402" width="11.42578125" style="15"/>
    <col min="6403" max="6403" width="38.42578125" style="15" customWidth="1"/>
    <col min="6404" max="6408" width="19.7109375" style="15" customWidth="1"/>
    <col min="6409" max="6658" width="11.42578125" style="15"/>
    <col min="6659" max="6659" width="38.42578125" style="15" customWidth="1"/>
    <col min="6660" max="6664" width="19.7109375" style="15" customWidth="1"/>
    <col min="6665" max="6914" width="11.42578125" style="15"/>
    <col min="6915" max="6915" width="38.42578125" style="15" customWidth="1"/>
    <col min="6916" max="6920" width="19.7109375" style="15" customWidth="1"/>
    <col min="6921" max="7170" width="11.42578125" style="15"/>
    <col min="7171" max="7171" width="38.42578125" style="15" customWidth="1"/>
    <col min="7172" max="7176" width="19.7109375" style="15" customWidth="1"/>
    <col min="7177" max="7426" width="11.42578125" style="15"/>
    <col min="7427" max="7427" width="38.42578125" style="15" customWidth="1"/>
    <col min="7428" max="7432" width="19.7109375" style="15" customWidth="1"/>
    <col min="7433" max="7682" width="11.42578125" style="15"/>
    <col min="7683" max="7683" width="38.42578125" style="15" customWidth="1"/>
    <col min="7684" max="7688" width="19.7109375" style="15" customWidth="1"/>
    <col min="7689" max="7938" width="11.42578125" style="15"/>
    <col min="7939" max="7939" width="38.42578125" style="15" customWidth="1"/>
    <col min="7940" max="7944" width="19.7109375" style="15" customWidth="1"/>
    <col min="7945" max="8194" width="11.42578125" style="15"/>
    <col min="8195" max="8195" width="38.42578125" style="15" customWidth="1"/>
    <col min="8196" max="8200" width="19.7109375" style="15" customWidth="1"/>
    <col min="8201" max="8450" width="11.42578125" style="15"/>
    <col min="8451" max="8451" width="38.42578125" style="15" customWidth="1"/>
    <col min="8452" max="8456" width="19.7109375" style="15" customWidth="1"/>
    <col min="8457" max="8706" width="11.42578125" style="15"/>
    <col min="8707" max="8707" width="38.42578125" style="15" customWidth="1"/>
    <col min="8708" max="8712" width="19.7109375" style="15" customWidth="1"/>
    <col min="8713" max="8962" width="11.42578125" style="15"/>
    <col min="8963" max="8963" width="38.42578125" style="15" customWidth="1"/>
    <col min="8964" max="8968" width="19.7109375" style="15" customWidth="1"/>
    <col min="8969" max="9218" width="11.42578125" style="15"/>
    <col min="9219" max="9219" width="38.42578125" style="15" customWidth="1"/>
    <col min="9220" max="9224" width="19.7109375" style="15" customWidth="1"/>
    <col min="9225" max="9474" width="11.42578125" style="15"/>
    <col min="9475" max="9475" width="38.42578125" style="15" customWidth="1"/>
    <col min="9476" max="9480" width="19.7109375" style="15" customWidth="1"/>
    <col min="9481" max="9730" width="11.42578125" style="15"/>
    <col min="9731" max="9731" width="38.42578125" style="15" customWidth="1"/>
    <col min="9732" max="9736" width="19.7109375" style="15" customWidth="1"/>
    <col min="9737" max="9986" width="11.42578125" style="15"/>
    <col min="9987" max="9987" width="38.42578125" style="15" customWidth="1"/>
    <col min="9988" max="9992" width="19.7109375" style="15" customWidth="1"/>
    <col min="9993" max="10242" width="11.42578125" style="15"/>
    <col min="10243" max="10243" width="38.42578125" style="15" customWidth="1"/>
    <col min="10244" max="10248" width="19.7109375" style="15" customWidth="1"/>
    <col min="10249" max="10498" width="11.42578125" style="15"/>
    <col min="10499" max="10499" width="38.42578125" style="15" customWidth="1"/>
    <col min="10500" max="10504" width="19.7109375" style="15" customWidth="1"/>
    <col min="10505" max="10754" width="11.42578125" style="15"/>
    <col min="10755" max="10755" width="38.42578125" style="15" customWidth="1"/>
    <col min="10756" max="10760" width="19.7109375" style="15" customWidth="1"/>
    <col min="10761" max="11010" width="11.42578125" style="15"/>
    <col min="11011" max="11011" width="38.42578125" style="15" customWidth="1"/>
    <col min="11012" max="11016" width="19.7109375" style="15" customWidth="1"/>
    <col min="11017" max="11266" width="11.42578125" style="15"/>
    <col min="11267" max="11267" width="38.42578125" style="15" customWidth="1"/>
    <col min="11268" max="11272" width="19.7109375" style="15" customWidth="1"/>
    <col min="11273" max="11522" width="11.42578125" style="15"/>
    <col min="11523" max="11523" width="38.42578125" style="15" customWidth="1"/>
    <col min="11524" max="11528" width="19.7109375" style="15" customWidth="1"/>
    <col min="11529" max="11778" width="11.42578125" style="15"/>
    <col min="11779" max="11779" width="38.42578125" style="15" customWidth="1"/>
    <col min="11780" max="11784" width="19.7109375" style="15" customWidth="1"/>
    <col min="11785" max="12034" width="11.42578125" style="15"/>
    <col min="12035" max="12035" width="38.42578125" style="15" customWidth="1"/>
    <col min="12036" max="12040" width="19.7109375" style="15" customWidth="1"/>
    <col min="12041" max="12290" width="11.42578125" style="15"/>
    <col min="12291" max="12291" width="38.42578125" style="15" customWidth="1"/>
    <col min="12292" max="12296" width="19.7109375" style="15" customWidth="1"/>
    <col min="12297" max="12546" width="11.42578125" style="15"/>
    <col min="12547" max="12547" width="38.42578125" style="15" customWidth="1"/>
    <col min="12548" max="12552" width="19.7109375" style="15" customWidth="1"/>
    <col min="12553" max="12802" width="11.42578125" style="15"/>
    <col min="12803" max="12803" width="38.42578125" style="15" customWidth="1"/>
    <col min="12804" max="12808" width="19.7109375" style="15" customWidth="1"/>
    <col min="12809" max="13058" width="11.42578125" style="15"/>
    <col min="13059" max="13059" width="38.42578125" style="15" customWidth="1"/>
    <col min="13060" max="13064" width="19.7109375" style="15" customWidth="1"/>
    <col min="13065" max="13314" width="11.42578125" style="15"/>
    <col min="13315" max="13315" width="38.42578125" style="15" customWidth="1"/>
    <col min="13316" max="13320" width="19.7109375" style="15" customWidth="1"/>
    <col min="13321" max="13570" width="11.42578125" style="15"/>
    <col min="13571" max="13571" width="38.42578125" style="15" customWidth="1"/>
    <col min="13572" max="13576" width="19.7109375" style="15" customWidth="1"/>
    <col min="13577" max="13826" width="11.42578125" style="15"/>
    <col min="13827" max="13827" width="38.42578125" style="15" customWidth="1"/>
    <col min="13828" max="13832" width="19.7109375" style="15" customWidth="1"/>
    <col min="13833" max="14082" width="11.42578125" style="15"/>
    <col min="14083" max="14083" width="38.42578125" style="15" customWidth="1"/>
    <col min="14084" max="14088" width="19.7109375" style="15" customWidth="1"/>
    <col min="14089" max="14338" width="11.42578125" style="15"/>
    <col min="14339" max="14339" width="38.42578125" style="15" customWidth="1"/>
    <col min="14340" max="14344" width="19.7109375" style="15" customWidth="1"/>
    <col min="14345" max="14594" width="11.42578125" style="15"/>
    <col min="14595" max="14595" width="38.42578125" style="15" customWidth="1"/>
    <col min="14596" max="14600" width="19.7109375" style="15" customWidth="1"/>
    <col min="14601" max="14850" width="11.42578125" style="15"/>
    <col min="14851" max="14851" width="38.42578125" style="15" customWidth="1"/>
    <col min="14852" max="14856" width="19.7109375" style="15" customWidth="1"/>
    <col min="14857" max="15106" width="11.42578125" style="15"/>
    <col min="15107" max="15107" width="38.42578125" style="15" customWidth="1"/>
    <col min="15108" max="15112" width="19.7109375" style="15" customWidth="1"/>
    <col min="15113" max="15362" width="11.42578125" style="15"/>
    <col min="15363" max="15363" width="38.42578125" style="15" customWidth="1"/>
    <col min="15364" max="15368" width="19.7109375" style="15" customWidth="1"/>
    <col min="15369" max="15618" width="11.42578125" style="15"/>
    <col min="15619" max="15619" width="38.42578125" style="15" customWidth="1"/>
    <col min="15620" max="15624" width="19.7109375" style="15" customWidth="1"/>
    <col min="15625" max="15874" width="11.42578125" style="15"/>
    <col min="15875" max="15875" width="38.42578125" style="15" customWidth="1"/>
    <col min="15876" max="15880" width="19.7109375" style="15" customWidth="1"/>
    <col min="15881" max="16130" width="11.42578125" style="15"/>
    <col min="16131" max="16131" width="38.42578125" style="15" customWidth="1"/>
    <col min="16132" max="16136" width="19.7109375" style="15" customWidth="1"/>
    <col min="16137" max="16384" width="11.42578125" style="15"/>
  </cols>
  <sheetData>
    <row r="1" spans="1:10" ht="18.75" customHeight="1"/>
    <row r="2" spans="1:10" ht="12.75" customHeight="1">
      <c r="B2" s="320" t="s">
        <v>146</v>
      </c>
      <c r="C2" s="320"/>
      <c r="D2" s="320"/>
      <c r="E2" s="320"/>
      <c r="F2" s="320"/>
      <c r="G2" s="320"/>
      <c r="H2" s="211"/>
      <c r="I2" s="210"/>
      <c r="J2" s="210"/>
    </row>
    <row r="3" spans="1:10" ht="18" customHeight="1">
      <c r="B3" s="320"/>
      <c r="C3" s="320"/>
      <c r="D3" s="320"/>
      <c r="E3" s="320"/>
      <c r="F3" s="320"/>
      <c r="G3" s="320"/>
      <c r="H3" s="211"/>
      <c r="I3" s="210"/>
      <c r="J3" s="210"/>
    </row>
    <row r="4" spans="1:10" ht="15.75" customHeight="1">
      <c r="A4" s="211"/>
      <c r="B4" s="320"/>
      <c r="C4" s="320"/>
      <c r="D4" s="320"/>
      <c r="E4" s="320"/>
      <c r="F4" s="320"/>
      <c r="G4" s="320"/>
      <c r="H4" s="211"/>
      <c r="I4" s="210"/>
      <c r="J4" s="210"/>
    </row>
    <row r="5" spans="1:10" ht="22.5" customHeight="1">
      <c r="A5" s="211"/>
      <c r="B5" s="211"/>
      <c r="C5" s="211"/>
      <c r="D5" s="211"/>
      <c r="E5" s="211"/>
      <c r="F5" s="211"/>
      <c r="G5" s="211"/>
      <c r="H5" s="211"/>
      <c r="I5" s="210"/>
      <c r="J5" s="210"/>
    </row>
    <row r="6" spans="1:10" ht="12.75" customHeight="1">
      <c r="A6" s="210"/>
      <c r="B6" s="210"/>
      <c r="C6" s="210"/>
      <c r="D6" s="210"/>
      <c r="E6" s="210"/>
      <c r="F6" s="210"/>
      <c r="G6" s="210"/>
      <c r="H6" s="210"/>
      <c r="I6" s="210"/>
      <c r="J6" s="210"/>
    </row>
    <row r="9" spans="1:10" ht="33" customHeight="1" thickBot="1">
      <c r="B9" s="102" t="s">
        <v>58</v>
      </c>
      <c r="C9" s="103" t="s">
        <v>1</v>
      </c>
      <c r="D9" s="103" t="s">
        <v>2</v>
      </c>
      <c r="E9" s="103" t="s">
        <v>3</v>
      </c>
      <c r="F9" s="103" t="s">
        <v>32</v>
      </c>
      <c r="G9" s="104" t="s">
        <v>17</v>
      </c>
    </row>
    <row r="10" spans="1:10" ht="23.25" customHeight="1">
      <c r="B10" s="214" t="s">
        <v>59</v>
      </c>
      <c r="C10" s="105">
        <v>19</v>
      </c>
      <c r="D10" s="105">
        <v>6</v>
      </c>
      <c r="E10" s="105">
        <v>0</v>
      </c>
      <c r="F10" s="105">
        <v>0</v>
      </c>
      <c r="G10" s="105">
        <f t="shared" ref="G10:G25" si="0">SUM(C10:F10)</f>
        <v>25</v>
      </c>
    </row>
    <row r="11" spans="1:10" ht="22.5" customHeight="1">
      <c r="B11" s="215" t="s">
        <v>60</v>
      </c>
      <c r="C11" s="106">
        <v>52</v>
      </c>
      <c r="D11" s="106">
        <v>0</v>
      </c>
      <c r="E11" s="106">
        <v>0</v>
      </c>
      <c r="F11" s="106">
        <v>0</v>
      </c>
      <c r="G11" s="313">
        <f t="shared" si="0"/>
        <v>52</v>
      </c>
      <c r="H11" s="16"/>
    </row>
    <row r="12" spans="1:10" ht="30" customHeight="1">
      <c r="B12" s="215" t="s">
        <v>61</v>
      </c>
      <c r="C12" s="106">
        <v>69</v>
      </c>
      <c r="D12" s="106">
        <v>2</v>
      </c>
      <c r="E12" s="106">
        <v>4</v>
      </c>
      <c r="F12" s="106">
        <v>0</v>
      </c>
      <c r="G12" s="107">
        <f t="shared" si="0"/>
        <v>75</v>
      </c>
    </row>
    <row r="13" spans="1:10" ht="27.95" customHeight="1">
      <c r="B13" s="215" t="s">
        <v>62</v>
      </c>
      <c r="C13" s="106">
        <v>79</v>
      </c>
      <c r="D13" s="106">
        <v>1</v>
      </c>
      <c r="E13" s="106">
        <v>2</v>
      </c>
      <c r="F13" s="106">
        <v>0</v>
      </c>
      <c r="G13" s="107">
        <f t="shared" si="0"/>
        <v>82</v>
      </c>
    </row>
    <row r="14" spans="1:10" ht="27.95" customHeight="1">
      <c r="B14" s="215" t="s">
        <v>63</v>
      </c>
      <c r="C14" s="106">
        <v>48</v>
      </c>
      <c r="D14" s="106">
        <v>1</v>
      </c>
      <c r="E14" s="106">
        <v>2</v>
      </c>
      <c r="F14" s="106">
        <v>0</v>
      </c>
      <c r="G14" s="107">
        <f t="shared" si="0"/>
        <v>51</v>
      </c>
    </row>
    <row r="15" spans="1:10" ht="27.95" customHeight="1">
      <c r="B15" s="215" t="s">
        <v>64</v>
      </c>
      <c r="C15" s="106">
        <v>39</v>
      </c>
      <c r="D15" s="106">
        <v>1</v>
      </c>
      <c r="E15" s="106">
        <v>1</v>
      </c>
      <c r="F15" s="106">
        <v>1</v>
      </c>
      <c r="G15" s="107">
        <f t="shared" si="0"/>
        <v>42</v>
      </c>
    </row>
    <row r="16" spans="1:10" ht="27.95" customHeight="1">
      <c r="B16" s="215" t="s">
        <v>65</v>
      </c>
      <c r="C16" s="106">
        <v>50</v>
      </c>
      <c r="D16" s="106">
        <v>0</v>
      </c>
      <c r="E16" s="106">
        <v>0</v>
      </c>
      <c r="F16" s="106">
        <v>0</v>
      </c>
      <c r="G16" s="107">
        <f t="shared" si="0"/>
        <v>50</v>
      </c>
    </row>
    <row r="17" spans="2:7" ht="27.95" customHeight="1">
      <c r="B17" s="215" t="s">
        <v>66</v>
      </c>
      <c r="C17" s="106">
        <v>50</v>
      </c>
      <c r="D17" s="106">
        <v>2</v>
      </c>
      <c r="E17" s="106">
        <v>2</v>
      </c>
      <c r="F17" s="106">
        <v>0</v>
      </c>
      <c r="G17" s="107">
        <f t="shared" si="0"/>
        <v>54</v>
      </c>
    </row>
    <row r="18" spans="2:7" ht="27.95" customHeight="1">
      <c r="B18" s="215" t="s">
        <v>67</v>
      </c>
      <c r="C18" s="106">
        <v>37</v>
      </c>
      <c r="D18" s="106">
        <v>1</v>
      </c>
      <c r="E18" s="106">
        <v>2</v>
      </c>
      <c r="F18" s="106">
        <v>0</v>
      </c>
      <c r="G18" s="106">
        <f t="shared" si="0"/>
        <v>40</v>
      </c>
    </row>
    <row r="19" spans="2:7" ht="27.95" customHeight="1">
      <c r="B19" s="215" t="s">
        <v>68</v>
      </c>
      <c r="C19" s="106">
        <v>22</v>
      </c>
      <c r="D19" s="106">
        <v>0</v>
      </c>
      <c r="E19" s="106">
        <v>2</v>
      </c>
      <c r="F19" s="106">
        <v>0</v>
      </c>
      <c r="G19" s="106">
        <f t="shared" si="0"/>
        <v>24</v>
      </c>
    </row>
    <row r="20" spans="2:7" ht="27.95" customHeight="1">
      <c r="B20" s="215" t="s">
        <v>69</v>
      </c>
      <c r="C20" s="106">
        <v>9</v>
      </c>
      <c r="D20" s="106">
        <v>0</v>
      </c>
      <c r="E20" s="106">
        <v>0</v>
      </c>
      <c r="F20" s="106">
        <v>0</v>
      </c>
      <c r="G20" s="106">
        <f t="shared" si="0"/>
        <v>9</v>
      </c>
    </row>
    <row r="21" spans="2:7" ht="27.95" customHeight="1">
      <c r="B21" s="215" t="s">
        <v>70</v>
      </c>
      <c r="C21" s="106">
        <v>13</v>
      </c>
      <c r="D21" s="106">
        <v>1</v>
      </c>
      <c r="E21" s="106">
        <v>0</v>
      </c>
      <c r="F21" s="106">
        <v>0</v>
      </c>
      <c r="G21" s="106">
        <f t="shared" si="0"/>
        <v>14</v>
      </c>
    </row>
    <row r="22" spans="2:7" ht="27.95" customHeight="1">
      <c r="B22" s="215" t="s">
        <v>71</v>
      </c>
      <c r="C22" s="106">
        <v>4</v>
      </c>
      <c r="D22" s="106">
        <v>0</v>
      </c>
      <c r="E22" s="106">
        <v>0</v>
      </c>
      <c r="F22" s="106">
        <v>0</v>
      </c>
      <c r="G22" s="106">
        <f t="shared" si="0"/>
        <v>4</v>
      </c>
    </row>
    <row r="23" spans="2:7" ht="27.95" customHeight="1">
      <c r="B23" s="215" t="s">
        <v>72</v>
      </c>
      <c r="C23" s="106">
        <v>2</v>
      </c>
      <c r="D23" s="106">
        <v>0</v>
      </c>
      <c r="E23" s="106">
        <v>0</v>
      </c>
      <c r="F23" s="106">
        <v>0</v>
      </c>
      <c r="G23" s="106">
        <f t="shared" si="0"/>
        <v>2</v>
      </c>
    </row>
    <row r="24" spans="2:7" ht="27.95" customHeight="1">
      <c r="B24" s="215" t="s">
        <v>73</v>
      </c>
      <c r="C24" s="106">
        <v>1</v>
      </c>
      <c r="D24" s="106">
        <v>0</v>
      </c>
      <c r="E24" s="106">
        <v>0</v>
      </c>
      <c r="F24" s="106">
        <v>0</v>
      </c>
      <c r="G24" s="106">
        <f t="shared" si="0"/>
        <v>1</v>
      </c>
    </row>
    <row r="25" spans="2:7" ht="27.95" customHeight="1">
      <c r="B25" s="215" t="s">
        <v>74</v>
      </c>
      <c r="C25" s="106">
        <v>0</v>
      </c>
      <c r="D25" s="106">
        <v>0</v>
      </c>
      <c r="E25" s="106">
        <v>0</v>
      </c>
      <c r="F25" s="106">
        <v>0</v>
      </c>
      <c r="G25" s="106">
        <f t="shared" si="0"/>
        <v>0</v>
      </c>
    </row>
    <row r="26" spans="2:7" ht="12" customHeight="1" thickBot="1">
      <c r="B26" s="112"/>
      <c r="C26" s="109"/>
      <c r="D26" s="109"/>
      <c r="E26" s="109"/>
      <c r="F26" s="109"/>
      <c r="G26" s="109"/>
    </row>
    <row r="27" spans="2:7" ht="44.25" customHeight="1" thickBot="1">
      <c r="B27" s="218" t="s">
        <v>117</v>
      </c>
      <c r="C27" s="219">
        <f>SUM(C10:C26)</f>
        <v>494</v>
      </c>
      <c r="D27" s="219">
        <f>SUM(D10:D26)</f>
        <v>15</v>
      </c>
      <c r="E27" s="219">
        <f>SUM(E10:E26)</f>
        <v>15</v>
      </c>
      <c r="F27" s="219">
        <f>SUM(F10:F26)</f>
        <v>1</v>
      </c>
      <c r="G27" s="220">
        <f>SUM(C27:F27)</f>
        <v>525</v>
      </c>
    </row>
    <row r="28" spans="2:7" ht="13.5" customHeight="1">
      <c r="B28" s="217"/>
      <c r="C28" s="45"/>
      <c r="D28" s="45"/>
      <c r="E28" s="45"/>
      <c r="F28" s="45"/>
      <c r="G28" s="45"/>
    </row>
    <row r="29" spans="2:7" ht="27" customHeight="1">
      <c r="B29" s="215" t="s">
        <v>75</v>
      </c>
      <c r="C29" s="106">
        <v>0</v>
      </c>
      <c r="D29" s="106">
        <v>0</v>
      </c>
      <c r="E29" s="106">
        <v>0</v>
      </c>
      <c r="F29" s="106">
        <v>0</v>
      </c>
      <c r="G29" s="106">
        <f>Tabla12[[#This Row],[CAIDA DE PERSONA]]+Tabla12[[#This Row],[VOLCADURAS]]+Tabla12[[#This Row],[ATROPELLOS]]+Tabla12[[#This Row],[CHOQUES]]</f>
        <v>0</v>
      </c>
    </row>
    <row r="30" spans="2:7" ht="21" customHeight="1">
      <c r="B30" s="215" t="s">
        <v>76</v>
      </c>
      <c r="C30" s="106">
        <v>0</v>
      </c>
      <c r="D30" s="106">
        <v>0</v>
      </c>
      <c r="E30" s="111">
        <v>0</v>
      </c>
      <c r="F30" s="106">
        <v>0</v>
      </c>
      <c r="G30" s="106">
        <f>Tabla12[[#This Row],[CAIDA DE PERSONA]]+Tabla12[[#This Row],[VOLCADURAS]]+Tabla12[[#This Row],[ATROPELLOS]]+Tabla12[[#This Row],[CHOQUES]]</f>
        <v>0</v>
      </c>
    </row>
    <row r="31" spans="2:7" ht="18.75" customHeight="1">
      <c r="B31" s="215" t="s">
        <v>77</v>
      </c>
      <c r="C31" s="106">
        <v>1</v>
      </c>
      <c r="D31" s="106">
        <v>0</v>
      </c>
      <c r="E31" s="111">
        <v>0</v>
      </c>
      <c r="F31" s="106">
        <v>0</v>
      </c>
      <c r="G31" s="106">
        <f>Tabla12[[#This Row],[CAIDA DE PERSONA]]+Tabla12[[#This Row],[VOLCADURAS]]+Tabla12[[#This Row],[ATROPELLOS]]+Tabla12[[#This Row],[CHOQUES]]</f>
        <v>1</v>
      </c>
    </row>
    <row r="32" spans="2:7" ht="21.75" customHeight="1">
      <c r="B32" s="215" t="s">
        <v>78</v>
      </c>
      <c r="C32" s="106">
        <v>1</v>
      </c>
      <c r="D32" s="106">
        <v>0</v>
      </c>
      <c r="E32" s="106">
        <v>0</v>
      </c>
      <c r="F32" s="106">
        <v>0</v>
      </c>
      <c r="G32" s="106">
        <f>Tabla12[[#This Row],[CAIDA DE PERSONA]]+Tabla12[[#This Row],[VOLCADURAS]]+Tabla12[[#This Row],[ATROPELLOS]]+Tabla12[[#This Row],[CHOQUES]]</f>
        <v>1</v>
      </c>
    </row>
    <row r="33" spans="2:10" ht="9.75" customHeight="1" thickBot="1">
      <c r="B33" s="112"/>
      <c r="C33" s="109"/>
      <c r="D33" s="109"/>
      <c r="E33" s="109"/>
      <c r="F33" s="109"/>
      <c r="G33" s="109"/>
      <c r="J33" s="19"/>
    </row>
    <row r="34" spans="2:10" ht="32.25" customHeight="1" thickBot="1">
      <c r="B34" s="216" t="s">
        <v>79</v>
      </c>
      <c r="C34" s="110">
        <f>SUM(C29:C33)</f>
        <v>2</v>
      </c>
      <c r="D34" s="110">
        <f>SUM(D29:D33)</f>
        <v>0</v>
      </c>
      <c r="E34" s="110">
        <f>SUM(E29:E33)</f>
        <v>0</v>
      </c>
      <c r="F34" s="110">
        <f>SUM(F29:F33)</f>
        <v>0</v>
      </c>
      <c r="G34" s="44">
        <f>SUM(C34:F34)</f>
        <v>2</v>
      </c>
      <c r="J34" s="19"/>
    </row>
    <row r="35" spans="2:10" ht="9.75" customHeight="1" thickBot="1">
      <c r="B35" s="20"/>
      <c r="C35" s="19"/>
      <c r="D35" s="19"/>
      <c r="E35" s="19"/>
      <c r="F35" s="19"/>
      <c r="G35" s="19"/>
      <c r="J35" s="19"/>
    </row>
    <row r="36" spans="2:10" ht="32.25" customHeight="1" thickBot="1">
      <c r="B36" s="213" t="s">
        <v>80</v>
      </c>
      <c r="C36" s="25">
        <v>13</v>
      </c>
      <c r="D36" s="25">
        <v>0</v>
      </c>
      <c r="E36" s="26">
        <v>0</v>
      </c>
      <c r="F36" s="26">
        <v>0</v>
      </c>
      <c r="G36" s="27">
        <f>C36+D36+E36+F36</f>
        <v>13</v>
      </c>
    </row>
    <row r="37" spans="2:10" ht="30.95" customHeight="1">
      <c r="B37" s="213" t="s">
        <v>5</v>
      </c>
      <c r="C37" s="26">
        <f>C34+C27+C36</f>
        <v>509</v>
      </c>
      <c r="D37" s="26">
        <f>D36+D34+D27</f>
        <v>15</v>
      </c>
      <c r="E37" s="26">
        <f>E36+E34+E27</f>
        <v>15</v>
      </c>
      <c r="F37" s="26">
        <f>F36+F34+F27</f>
        <v>1</v>
      </c>
      <c r="G37" s="27">
        <f>C37+D37+E37+F37</f>
        <v>540</v>
      </c>
      <c r="J37" s="24"/>
    </row>
    <row r="38" spans="2:10" ht="7.5" customHeight="1"/>
    <row r="39" spans="2:10" ht="7.5" customHeight="1">
      <c r="C39" s="212"/>
    </row>
    <row r="40" spans="2:10" ht="25.5" hidden="1" customHeight="1"/>
    <row r="41" spans="2:10" ht="18.75" hidden="1" customHeight="1">
      <c r="C41" s="20"/>
      <c r="D41" s="19"/>
      <c r="E41" s="19"/>
      <c r="F41" s="19"/>
      <c r="G41" s="19"/>
      <c r="H41" s="19"/>
    </row>
    <row r="42" spans="2:10" ht="30.95" customHeight="1">
      <c r="C42" s="321" t="s">
        <v>120</v>
      </c>
      <c r="D42" s="321"/>
      <c r="E42" s="321"/>
      <c r="F42" s="321"/>
      <c r="G42" s="321"/>
    </row>
    <row r="43" spans="2:10" ht="30.95" customHeight="1">
      <c r="C43" s="321"/>
      <c r="D43" s="321"/>
      <c r="E43" s="321"/>
      <c r="F43" s="321"/>
      <c r="G43" s="321"/>
    </row>
    <row r="44" spans="2:10" ht="30.95" customHeight="1"/>
    <row r="45" spans="2:10" ht="30.95" customHeight="1">
      <c r="C45" s="22"/>
      <c r="D45" s="22"/>
      <c r="E45" s="22"/>
      <c r="F45" s="22"/>
      <c r="G45" s="22"/>
      <c r="H45" s="22"/>
    </row>
    <row r="46" spans="2:10" ht="30.95" customHeight="1">
      <c r="C46" s="16"/>
      <c r="D46" s="16"/>
      <c r="E46" s="16"/>
      <c r="F46" s="16"/>
      <c r="G46" s="16"/>
      <c r="H46" s="16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0"/>
      <c r="D48" s="19"/>
      <c r="E48" s="19"/>
      <c r="F48" s="19"/>
      <c r="G48" s="19"/>
      <c r="H48" s="19"/>
    </row>
    <row r="49" spans="3:8" ht="30.95" customHeight="1">
      <c r="C49" s="20"/>
      <c r="D49" s="19"/>
      <c r="E49" s="19"/>
      <c r="F49" s="19"/>
      <c r="G49" s="19"/>
      <c r="H49" s="19"/>
    </row>
    <row r="50" spans="3:8" ht="30.95" customHeight="1">
      <c r="C50" s="20"/>
      <c r="D50" s="19"/>
      <c r="E50" s="19"/>
      <c r="F50" s="19"/>
      <c r="G50" s="19"/>
      <c r="H50" s="19"/>
    </row>
    <row r="51" spans="3:8" ht="30.95" customHeight="1">
      <c r="C51" s="20"/>
      <c r="D51" s="19"/>
      <c r="E51" s="19"/>
      <c r="F51" s="19"/>
      <c r="G51" s="19"/>
      <c r="H51" s="19"/>
    </row>
    <row r="52" spans="3:8" ht="30.95" customHeight="1">
      <c r="C52" s="20"/>
      <c r="D52" s="19"/>
      <c r="E52" s="19"/>
      <c r="F52" s="19"/>
      <c r="G52" s="19"/>
      <c r="H52" s="19"/>
    </row>
    <row r="53" spans="3:8" ht="30.95" customHeight="1">
      <c r="C53" s="23"/>
      <c r="D53" s="18"/>
      <c r="E53" s="18"/>
      <c r="F53" s="18"/>
      <c r="G53" s="18"/>
      <c r="H53" s="18"/>
    </row>
    <row r="54" spans="3:8" ht="30.95" customHeight="1">
      <c r="C54" s="20"/>
      <c r="D54" s="19"/>
      <c r="E54" s="19"/>
      <c r="F54" s="19"/>
      <c r="G54" s="19"/>
      <c r="H54" s="19"/>
    </row>
    <row r="55" spans="3:8" ht="30.95" customHeight="1">
      <c r="C55" s="20"/>
      <c r="D55" s="19"/>
      <c r="E55" s="19"/>
      <c r="F55" s="19"/>
      <c r="G55" s="19"/>
      <c r="H55" s="19"/>
    </row>
    <row r="56" spans="3:8" ht="30.95" customHeight="1">
      <c r="C56" s="21"/>
      <c r="D56" s="19"/>
      <c r="E56" s="19"/>
      <c r="F56" s="19"/>
      <c r="G56" s="19"/>
      <c r="H56" s="19"/>
    </row>
  </sheetData>
  <mergeCells count="2">
    <mergeCell ref="B2:G4"/>
    <mergeCell ref="C42:G43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A88" zoomScaleNormal="100" workbookViewId="0">
      <selection activeCell="G11" sqref="G11"/>
    </sheetView>
  </sheetViews>
  <sheetFormatPr baseColWidth="10" defaultRowHeight="12.75"/>
  <cols>
    <col min="1" max="1" width="5.7109375" style="15" customWidth="1"/>
    <col min="2" max="2" width="22.5703125" style="15" customWidth="1"/>
    <col min="3" max="3" width="14.85546875" style="15" customWidth="1"/>
    <col min="4" max="4" width="17.4257812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1" spans="2:7" ht="18" customHeight="1"/>
    <row r="2" spans="2:7" ht="32.25" customHeight="1">
      <c r="B2" s="319" t="s">
        <v>147</v>
      </c>
      <c r="C2" s="319"/>
      <c r="D2" s="319"/>
      <c r="E2" s="319"/>
      <c r="F2" s="319"/>
      <c r="G2" s="211"/>
    </row>
    <row r="3" spans="2:7" ht="12.75" customHeight="1">
      <c r="B3" s="319"/>
      <c r="C3" s="319"/>
      <c r="D3" s="319"/>
      <c r="E3" s="319"/>
      <c r="F3" s="319"/>
      <c r="G3" s="211"/>
    </row>
    <row r="4" spans="2:7" ht="7.5" customHeight="1">
      <c r="B4" s="319"/>
      <c r="C4" s="319"/>
      <c r="D4" s="319"/>
      <c r="E4" s="319"/>
      <c r="F4" s="319"/>
      <c r="G4" s="211"/>
    </row>
    <row r="7" spans="2:7" ht="16.5" customHeight="1"/>
    <row r="8" spans="2:7" ht="1.5" customHeight="1"/>
    <row r="9" spans="2:7" ht="8.25" hidden="1" customHeight="1"/>
    <row r="10" spans="2:7">
      <c r="B10" s="16"/>
      <c r="C10" s="16"/>
      <c r="D10" s="16"/>
      <c r="E10" s="16"/>
      <c r="F10" s="16"/>
      <c r="G10" s="16"/>
    </row>
    <row r="11" spans="2:7" ht="30" customHeight="1">
      <c r="B11" s="113" t="s">
        <v>31</v>
      </c>
      <c r="C11" s="113" t="s">
        <v>1</v>
      </c>
      <c r="D11" s="113" t="s">
        <v>2</v>
      </c>
      <c r="E11" s="113" t="s">
        <v>3</v>
      </c>
      <c r="F11" s="113" t="s">
        <v>32</v>
      </c>
      <c r="G11" s="312" t="s">
        <v>17</v>
      </c>
    </row>
    <row r="12" spans="2:7" ht="27.95" customHeight="1">
      <c r="B12" s="29" t="s">
        <v>33</v>
      </c>
      <c r="C12" s="28">
        <v>6</v>
      </c>
      <c r="D12" s="28">
        <v>0</v>
      </c>
      <c r="E12" s="28">
        <v>0</v>
      </c>
      <c r="F12" s="28">
        <v>0</v>
      </c>
      <c r="G12" s="71">
        <f t="shared" ref="G12:G35" si="0">SUM(C12:F12)</f>
        <v>6</v>
      </c>
    </row>
    <row r="13" spans="2:7" ht="27.95" customHeight="1">
      <c r="B13" s="29" t="s">
        <v>34</v>
      </c>
      <c r="C13" s="28">
        <v>1</v>
      </c>
      <c r="D13" s="28">
        <v>0</v>
      </c>
      <c r="E13" s="28">
        <v>0</v>
      </c>
      <c r="F13" s="28">
        <v>0</v>
      </c>
      <c r="G13" s="71">
        <f t="shared" si="0"/>
        <v>1</v>
      </c>
    </row>
    <row r="14" spans="2:7" ht="27.95" customHeight="1">
      <c r="B14" s="29" t="s">
        <v>35</v>
      </c>
      <c r="C14" s="28">
        <v>5</v>
      </c>
      <c r="D14" s="28">
        <v>0</v>
      </c>
      <c r="E14" s="28">
        <v>0</v>
      </c>
      <c r="F14" s="28">
        <v>0</v>
      </c>
      <c r="G14" s="71">
        <f t="shared" si="0"/>
        <v>5</v>
      </c>
    </row>
    <row r="15" spans="2:7" ht="27.95" customHeight="1">
      <c r="B15" s="29" t="s">
        <v>36</v>
      </c>
      <c r="C15" s="28">
        <v>2</v>
      </c>
      <c r="D15" s="28">
        <v>0</v>
      </c>
      <c r="E15" s="28">
        <v>0</v>
      </c>
      <c r="F15" s="28">
        <v>0</v>
      </c>
      <c r="G15" s="71">
        <f t="shared" si="0"/>
        <v>2</v>
      </c>
    </row>
    <row r="16" spans="2:7" ht="27.95" customHeight="1">
      <c r="B16" s="29" t="s">
        <v>37</v>
      </c>
      <c r="C16" s="28">
        <v>3</v>
      </c>
      <c r="D16" s="28">
        <v>0</v>
      </c>
      <c r="E16" s="28">
        <v>0</v>
      </c>
      <c r="F16" s="28">
        <v>0</v>
      </c>
      <c r="G16" s="71">
        <f t="shared" si="0"/>
        <v>3</v>
      </c>
    </row>
    <row r="17" spans="2:7" ht="27.95" customHeight="1">
      <c r="B17" s="29" t="s">
        <v>38</v>
      </c>
      <c r="C17" s="28">
        <v>2</v>
      </c>
      <c r="D17" s="28">
        <v>0</v>
      </c>
      <c r="E17" s="28">
        <v>0</v>
      </c>
      <c r="F17" s="28">
        <v>0</v>
      </c>
      <c r="G17" s="71">
        <f t="shared" si="0"/>
        <v>2</v>
      </c>
    </row>
    <row r="18" spans="2:7" ht="27.95" customHeight="1">
      <c r="B18" s="29" t="s">
        <v>39</v>
      </c>
      <c r="C18" s="28">
        <v>6</v>
      </c>
      <c r="D18" s="28">
        <v>0</v>
      </c>
      <c r="E18" s="28">
        <v>0</v>
      </c>
      <c r="F18" s="28">
        <v>0</v>
      </c>
      <c r="G18" s="71">
        <f t="shared" si="0"/>
        <v>6</v>
      </c>
    </row>
    <row r="19" spans="2:7" ht="27.95" customHeight="1">
      <c r="B19" s="29" t="s">
        <v>40</v>
      </c>
      <c r="C19" s="28">
        <v>8</v>
      </c>
      <c r="D19" s="28">
        <v>0</v>
      </c>
      <c r="E19" s="28">
        <v>0</v>
      </c>
      <c r="F19" s="28">
        <v>0</v>
      </c>
      <c r="G19" s="71">
        <f t="shared" si="0"/>
        <v>8</v>
      </c>
    </row>
    <row r="20" spans="2:7" ht="27.95" customHeight="1">
      <c r="B20" s="29" t="s">
        <v>41</v>
      </c>
      <c r="C20" s="28">
        <v>14</v>
      </c>
      <c r="D20" s="28">
        <v>0</v>
      </c>
      <c r="E20" s="28">
        <v>2</v>
      </c>
      <c r="F20" s="28">
        <v>0</v>
      </c>
      <c r="G20" s="71">
        <f t="shared" si="0"/>
        <v>16</v>
      </c>
    </row>
    <row r="21" spans="2:7" ht="27.95" customHeight="1">
      <c r="B21" s="29" t="s">
        <v>42</v>
      </c>
      <c r="C21" s="28">
        <v>11</v>
      </c>
      <c r="D21" s="28">
        <v>1</v>
      </c>
      <c r="E21" s="28">
        <v>0</v>
      </c>
      <c r="F21" s="28">
        <v>0</v>
      </c>
      <c r="G21" s="71">
        <f t="shared" si="0"/>
        <v>12</v>
      </c>
    </row>
    <row r="22" spans="2:7" ht="27.95" customHeight="1">
      <c r="B22" s="29" t="s">
        <v>43</v>
      </c>
      <c r="C22" s="28">
        <v>14</v>
      </c>
      <c r="D22" s="28">
        <v>2</v>
      </c>
      <c r="E22" s="28">
        <v>1</v>
      </c>
      <c r="F22" s="28">
        <v>0</v>
      </c>
      <c r="G22" s="69">
        <f t="shared" si="0"/>
        <v>17</v>
      </c>
    </row>
    <row r="23" spans="2:7" ht="27.95" customHeight="1">
      <c r="B23" s="29" t="s">
        <v>44</v>
      </c>
      <c r="C23" s="28">
        <v>15</v>
      </c>
      <c r="D23" s="28">
        <v>0</v>
      </c>
      <c r="E23" s="28">
        <v>0</v>
      </c>
      <c r="F23" s="28"/>
      <c r="G23" s="69">
        <f t="shared" si="0"/>
        <v>15</v>
      </c>
    </row>
    <row r="24" spans="2:7" ht="27.95" customHeight="1">
      <c r="B24" s="29" t="s">
        <v>45</v>
      </c>
      <c r="C24" s="28">
        <v>11</v>
      </c>
      <c r="D24" s="28">
        <v>1</v>
      </c>
      <c r="E24" s="28">
        <v>1</v>
      </c>
      <c r="F24" s="28">
        <v>0</v>
      </c>
      <c r="G24" s="69">
        <f t="shared" si="0"/>
        <v>13</v>
      </c>
    </row>
    <row r="25" spans="2:7" ht="27.95" customHeight="1">
      <c r="B25" s="29" t="s">
        <v>46</v>
      </c>
      <c r="C25" s="28">
        <v>27</v>
      </c>
      <c r="D25" s="28">
        <v>1</v>
      </c>
      <c r="E25" s="28">
        <v>1</v>
      </c>
      <c r="F25" s="28">
        <v>0</v>
      </c>
      <c r="G25" s="69">
        <f t="shared" si="0"/>
        <v>29</v>
      </c>
    </row>
    <row r="26" spans="2:7" ht="27.95" customHeight="1">
      <c r="B26" s="29" t="s">
        <v>47</v>
      </c>
      <c r="C26" s="28">
        <v>19</v>
      </c>
      <c r="D26" s="28">
        <v>0</v>
      </c>
      <c r="E26" s="28">
        <v>1</v>
      </c>
      <c r="F26" s="28">
        <v>0</v>
      </c>
      <c r="G26" s="69">
        <f t="shared" si="0"/>
        <v>20</v>
      </c>
    </row>
    <row r="27" spans="2:7" ht="27.95" customHeight="1">
      <c r="B27" s="29" t="s">
        <v>48</v>
      </c>
      <c r="C27" s="28">
        <v>17</v>
      </c>
      <c r="D27" s="28">
        <v>0</v>
      </c>
      <c r="E27" s="28">
        <v>0</v>
      </c>
      <c r="F27" s="28">
        <v>0</v>
      </c>
      <c r="G27" s="69">
        <f t="shared" si="0"/>
        <v>17</v>
      </c>
    </row>
    <row r="28" spans="2:7" ht="27.95" customHeight="1">
      <c r="B28" s="29" t="s">
        <v>49</v>
      </c>
      <c r="C28" s="28">
        <v>23</v>
      </c>
      <c r="D28" s="28">
        <v>2</v>
      </c>
      <c r="E28" s="28">
        <v>2</v>
      </c>
      <c r="F28" s="28">
        <v>0</v>
      </c>
      <c r="G28" s="69">
        <f t="shared" si="0"/>
        <v>27</v>
      </c>
    </row>
    <row r="29" spans="2:7" ht="27.95" customHeight="1">
      <c r="B29" s="29" t="s">
        <v>50</v>
      </c>
      <c r="C29" s="28">
        <v>18</v>
      </c>
      <c r="D29" s="28">
        <v>1</v>
      </c>
      <c r="E29" s="28">
        <v>0</v>
      </c>
      <c r="F29" s="28">
        <v>0</v>
      </c>
      <c r="G29" s="69">
        <f t="shared" si="0"/>
        <v>19</v>
      </c>
    </row>
    <row r="30" spans="2:7" ht="27.95" customHeight="1">
      <c r="B30" s="29" t="s">
        <v>51</v>
      </c>
      <c r="C30" s="28">
        <v>21</v>
      </c>
      <c r="D30" s="28">
        <v>1</v>
      </c>
      <c r="E30" s="28">
        <v>0</v>
      </c>
      <c r="F30" s="28">
        <v>0</v>
      </c>
      <c r="G30" s="69">
        <f t="shared" si="0"/>
        <v>22</v>
      </c>
    </row>
    <row r="31" spans="2:7" ht="27.95" customHeight="1">
      <c r="B31" s="29" t="s">
        <v>52</v>
      </c>
      <c r="C31" s="28">
        <v>15</v>
      </c>
      <c r="D31" s="28">
        <v>1</v>
      </c>
      <c r="E31" s="28">
        <v>1</v>
      </c>
      <c r="F31" s="28">
        <v>0</v>
      </c>
      <c r="G31" s="71">
        <f t="shared" si="0"/>
        <v>17</v>
      </c>
    </row>
    <row r="32" spans="2:7" ht="27.95" customHeight="1">
      <c r="B32" s="29" t="s">
        <v>53</v>
      </c>
      <c r="C32" s="28">
        <v>8</v>
      </c>
      <c r="D32" s="28">
        <v>1</v>
      </c>
      <c r="E32" s="28">
        <v>0</v>
      </c>
      <c r="F32" s="28">
        <v>0</v>
      </c>
      <c r="G32" s="71">
        <f t="shared" si="0"/>
        <v>9</v>
      </c>
    </row>
    <row r="33" spans="2:7" ht="27.95" customHeight="1">
      <c r="B33" s="29" t="s">
        <v>54</v>
      </c>
      <c r="C33" s="28">
        <v>12</v>
      </c>
      <c r="D33" s="28">
        <v>1</v>
      </c>
      <c r="E33" s="28">
        <v>0</v>
      </c>
      <c r="F33" s="28">
        <v>1</v>
      </c>
      <c r="G33" s="71">
        <f t="shared" si="0"/>
        <v>14</v>
      </c>
    </row>
    <row r="34" spans="2:7" ht="27.95" customHeight="1">
      <c r="B34" s="29" t="s">
        <v>55</v>
      </c>
      <c r="C34" s="28">
        <v>7</v>
      </c>
      <c r="D34" s="28">
        <v>1</v>
      </c>
      <c r="E34" s="28">
        <v>0</v>
      </c>
      <c r="F34" s="28">
        <v>0</v>
      </c>
      <c r="G34" s="71">
        <f t="shared" si="0"/>
        <v>8</v>
      </c>
    </row>
    <row r="35" spans="2:7" ht="27.95" customHeight="1">
      <c r="B35" s="30" t="s">
        <v>56</v>
      </c>
      <c r="C35" s="28">
        <v>6</v>
      </c>
      <c r="D35" s="28">
        <v>1</v>
      </c>
      <c r="E35" s="28">
        <v>0</v>
      </c>
      <c r="F35" s="28">
        <v>0</v>
      </c>
      <c r="G35" s="71">
        <f t="shared" si="0"/>
        <v>7</v>
      </c>
    </row>
    <row r="36" spans="2:7" s="35" customFormat="1" ht="5.25" customHeight="1" thickBot="1">
      <c r="B36" s="108"/>
      <c r="C36" s="109"/>
      <c r="D36" s="109"/>
      <c r="E36" s="109"/>
      <c r="F36" s="109"/>
      <c r="G36" s="114" t="s">
        <v>57</v>
      </c>
    </row>
    <row r="37" spans="2:7" ht="27.95" customHeight="1" thickTop="1">
      <c r="B37" s="31" t="s">
        <v>5</v>
      </c>
      <c r="C37" s="32">
        <f>SUM(C12:C36)</f>
        <v>271</v>
      </c>
      <c r="D37" s="32">
        <f>SUM(D12:D36)</f>
        <v>14</v>
      </c>
      <c r="E37" s="32">
        <f>SUM(E12:E36)</f>
        <v>9</v>
      </c>
      <c r="F37" s="32">
        <f>SUM(F12:F35)</f>
        <v>1</v>
      </c>
      <c r="G37" s="33">
        <f>SUM(C37:F37)</f>
        <v>295</v>
      </c>
    </row>
    <row r="38" spans="2:7" ht="27.95" customHeight="1">
      <c r="B38" s="17"/>
      <c r="C38" s="18"/>
      <c r="D38" s="18"/>
      <c r="E38" s="18"/>
      <c r="F38" s="18"/>
      <c r="G38" s="19"/>
    </row>
    <row r="39" spans="2:7" ht="27.95" customHeight="1">
      <c r="B39" s="17"/>
      <c r="C39" s="18"/>
      <c r="D39" s="18"/>
      <c r="E39" s="18"/>
      <c r="F39" s="18"/>
      <c r="G39" s="19"/>
    </row>
    <row r="40" spans="2:7" ht="27.95" customHeight="1">
      <c r="B40" s="20"/>
      <c r="C40" s="19"/>
      <c r="D40" s="19"/>
      <c r="E40" s="19"/>
      <c r="F40" s="19"/>
      <c r="G40" s="19"/>
    </row>
    <row r="41" spans="2:7" ht="8.25" customHeight="1">
      <c r="B41" s="17"/>
      <c r="C41" s="17"/>
      <c r="D41" s="17"/>
      <c r="E41" s="18"/>
      <c r="F41" s="18"/>
      <c r="G41" s="19"/>
    </row>
    <row r="42" spans="2:7" ht="35.25" customHeight="1">
      <c r="B42" s="20"/>
      <c r="C42" s="19"/>
      <c r="D42" s="19"/>
      <c r="E42" s="19"/>
      <c r="F42" s="19"/>
      <c r="G42" s="19"/>
    </row>
    <row r="43" spans="2:7" ht="30.95" customHeight="1">
      <c r="B43" s="20"/>
      <c r="C43" s="19"/>
      <c r="D43" s="19"/>
      <c r="E43" s="19"/>
      <c r="F43" s="19"/>
      <c r="G43" s="19"/>
    </row>
    <row r="44" spans="2:7" ht="30.95" customHeight="1">
      <c r="B44" s="21"/>
      <c r="C44" s="19"/>
      <c r="D44" s="19"/>
      <c r="E44" s="19"/>
      <c r="F44" s="19"/>
      <c r="G44" s="19"/>
    </row>
    <row r="45" spans="2:7" ht="30.95" customHeight="1">
      <c r="G45" s="19"/>
    </row>
    <row r="46" spans="2:7" ht="30.95" customHeight="1">
      <c r="G46" s="19"/>
    </row>
    <row r="47" spans="2:7" ht="30.95" customHeight="1">
      <c r="B47" s="22"/>
      <c r="C47" s="22"/>
      <c r="D47" s="22"/>
      <c r="E47" s="22"/>
      <c r="F47" s="22"/>
      <c r="G47" s="19"/>
    </row>
    <row r="48" spans="2:7" ht="30.95" customHeight="1">
      <c r="B48" s="16"/>
      <c r="C48" s="16"/>
      <c r="D48" s="16"/>
      <c r="E48" s="16"/>
      <c r="F48" s="16"/>
      <c r="G48" s="19"/>
    </row>
    <row r="49" spans="2:7" ht="30.95" customHeight="1">
      <c r="B49" s="7"/>
      <c r="C49" s="7"/>
      <c r="D49" s="7"/>
      <c r="E49" s="7"/>
      <c r="F49" s="7"/>
      <c r="G49" s="19"/>
    </row>
    <row r="50" spans="2:7" ht="30.95" customHeight="1">
      <c r="B50" s="20"/>
      <c r="C50" s="19"/>
      <c r="D50" s="19"/>
      <c r="E50" s="19"/>
      <c r="F50" s="19"/>
      <c r="G50" s="19"/>
    </row>
    <row r="51" spans="2:7" ht="30.95" customHeight="1">
      <c r="B51" s="20"/>
      <c r="C51" s="19"/>
      <c r="D51" s="19"/>
      <c r="E51" s="19"/>
      <c r="F51" s="19"/>
      <c r="G51" s="19"/>
    </row>
    <row r="52" spans="2:7" ht="30.95" customHeight="1">
      <c r="B52" s="20"/>
      <c r="C52" s="19"/>
      <c r="D52" s="19"/>
      <c r="E52" s="19"/>
      <c r="F52" s="19"/>
      <c r="G52" s="19"/>
    </row>
    <row r="53" spans="2:7" ht="30.95" customHeight="1">
      <c r="B53" s="20"/>
      <c r="C53" s="19"/>
      <c r="D53" s="19"/>
      <c r="E53" s="19"/>
      <c r="F53" s="19"/>
      <c r="G53" s="19"/>
    </row>
    <row r="54" spans="2:7" ht="30.95" customHeight="1">
      <c r="B54" s="20"/>
      <c r="C54" s="19"/>
      <c r="D54" s="19"/>
      <c r="E54" s="19"/>
      <c r="F54" s="19"/>
      <c r="G54" s="19"/>
    </row>
    <row r="55" spans="2:7" ht="30.95" customHeight="1">
      <c r="B55" s="23"/>
      <c r="C55" s="18"/>
      <c r="D55" s="18"/>
      <c r="E55" s="18"/>
      <c r="F55" s="18"/>
      <c r="G55" s="19"/>
    </row>
    <row r="56" spans="2:7" ht="30.95" customHeight="1">
      <c r="B56" s="20"/>
      <c r="C56" s="19"/>
      <c r="D56" s="19"/>
      <c r="E56" s="19"/>
      <c r="F56" s="19"/>
      <c r="G56" s="19"/>
    </row>
    <row r="57" spans="2:7" ht="30.95" customHeight="1">
      <c r="B57" s="20"/>
      <c r="C57" s="19"/>
      <c r="D57" s="19"/>
      <c r="E57" s="19"/>
      <c r="F57" s="19"/>
      <c r="G57" s="19"/>
    </row>
    <row r="58" spans="2:7" ht="30.95" customHeight="1">
      <c r="B58" s="21"/>
      <c r="C58" s="19"/>
      <c r="D58" s="19"/>
      <c r="E58" s="19"/>
      <c r="F58" s="19"/>
      <c r="G58" s="19"/>
    </row>
    <row r="59" spans="2:7" ht="15">
      <c r="G59" s="19"/>
    </row>
    <row r="60" spans="2:7" ht="15">
      <c r="G60" s="19"/>
    </row>
    <row r="61" spans="2:7" ht="15">
      <c r="G61" s="19"/>
    </row>
    <row r="62" spans="2:7" ht="15">
      <c r="G62" s="19"/>
    </row>
    <row r="63" spans="2:7" ht="15">
      <c r="G63" s="19"/>
    </row>
    <row r="64" spans="2:7" ht="15">
      <c r="G64" s="19"/>
    </row>
    <row r="65" spans="7:7" ht="15">
      <c r="G65" s="19"/>
    </row>
    <row r="66" spans="7:7" ht="15">
      <c r="G66" s="19"/>
    </row>
    <row r="67" spans="7:7" ht="15">
      <c r="G67" s="19"/>
    </row>
    <row r="68" spans="7:7" ht="15">
      <c r="G68" s="19"/>
    </row>
    <row r="69" spans="7:7" ht="15">
      <c r="G69" s="19"/>
    </row>
    <row r="70" spans="7:7" ht="15">
      <c r="G70" s="19"/>
    </row>
    <row r="71" spans="7:7" ht="15">
      <c r="G71" s="19"/>
    </row>
    <row r="72" spans="7:7" ht="15">
      <c r="G72" s="19"/>
    </row>
    <row r="73" spans="7:7" ht="15">
      <c r="G73" s="19"/>
    </row>
    <row r="74" spans="7:7" ht="15">
      <c r="G74" s="19"/>
    </row>
    <row r="75" spans="7:7" ht="15">
      <c r="G75" s="19"/>
    </row>
    <row r="76" spans="7:7" ht="15">
      <c r="G76" s="19"/>
    </row>
    <row r="77" spans="7:7" ht="15">
      <c r="G77" s="19"/>
    </row>
    <row r="78" spans="7:7" ht="15">
      <c r="G78" s="19"/>
    </row>
    <row r="79" spans="7:7" ht="15">
      <c r="G79" s="19"/>
    </row>
    <row r="80" spans="7:7" ht="15">
      <c r="G80" s="19"/>
    </row>
    <row r="81" spans="7:7" ht="15">
      <c r="G81" s="19"/>
    </row>
    <row r="82" spans="7:7" ht="15">
      <c r="G82" s="19"/>
    </row>
    <row r="83" spans="7:7" ht="15">
      <c r="G83" s="19"/>
    </row>
    <row r="84" spans="7:7" ht="15">
      <c r="G84" s="19"/>
    </row>
    <row r="85" spans="7:7" ht="15">
      <c r="G85" s="19"/>
    </row>
    <row r="86" spans="7:7" ht="15">
      <c r="G86" s="19"/>
    </row>
    <row r="87" spans="7:7" ht="15.75">
      <c r="G87" s="34"/>
    </row>
    <row r="88" spans="7:7" ht="15.75">
      <c r="G88" s="18"/>
    </row>
    <row r="89" spans="7:7" ht="15">
      <c r="G89" s="19"/>
    </row>
    <row r="90" spans="7:7" ht="15.75">
      <c r="G90" s="18"/>
    </row>
    <row r="91" spans="7:7" ht="15">
      <c r="G91" s="19"/>
    </row>
    <row r="92" spans="7:7" ht="15">
      <c r="G92" s="19"/>
    </row>
    <row r="93" spans="7:7" ht="15">
      <c r="G93" s="19"/>
    </row>
    <row r="96" spans="7:7" ht="15.75">
      <c r="G96" s="22"/>
    </row>
    <row r="97" spans="7:7">
      <c r="G97" s="16"/>
    </row>
    <row r="98" spans="7:7" ht="15">
      <c r="G98" s="7"/>
    </row>
    <row r="99" spans="7:7" ht="15">
      <c r="G99" s="19"/>
    </row>
    <row r="100" spans="7:7" ht="15">
      <c r="G100" s="19"/>
    </row>
    <row r="101" spans="7:7" ht="15">
      <c r="G101" s="19"/>
    </row>
    <row r="102" spans="7:7" ht="15">
      <c r="G102" s="19"/>
    </row>
    <row r="103" spans="7:7" ht="15">
      <c r="G103" s="19"/>
    </row>
    <row r="104" spans="7:7" ht="15.75">
      <c r="G104" s="18"/>
    </row>
    <row r="105" spans="7:7" ht="15">
      <c r="G105" s="19"/>
    </row>
    <row r="106" spans="7:7" ht="15">
      <c r="G106" s="19"/>
    </row>
    <row r="107" spans="7:7" ht="15">
      <c r="G107" s="19"/>
    </row>
  </sheetData>
  <mergeCells count="1">
    <mergeCell ref="B2:F4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topLeftCell="A67" zoomScaleNormal="100" workbookViewId="0">
      <selection activeCell="G11" sqref="G11"/>
    </sheetView>
  </sheetViews>
  <sheetFormatPr baseColWidth="10" defaultRowHeight="12.75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3" spans="2:7">
      <c r="B3" s="315" t="s">
        <v>148</v>
      </c>
      <c r="C3" s="315"/>
      <c r="D3" s="315"/>
      <c r="E3" s="315"/>
      <c r="F3" s="315"/>
      <c r="G3" s="315"/>
    </row>
    <row r="4" spans="2:7">
      <c r="B4" s="315"/>
      <c r="C4" s="315"/>
      <c r="D4" s="315"/>
      <c r="E4" s="315"/>
      <c r="F4" s="315"/>
      <c r="G4" s="315"/>
    </row>
    <row r="5" spans="2:7">
      <c r="B5" s="315"/>
      <c r="C5" s="315"/>
      <c r="D5" s="315"/>
      <c r="E5" s="315"/>
      <c r="F5" s="315"/>
      <c r="G5" s="315"/>
    </row>
    <row r="8" spans="2:7" ht="8.25" customHeight="1" thickBot="1"/>
    <row r="9" spans="2:7" ht="30" customHeight="1" thickBot="1">
      <c r="B9" s="323" t="s">
        <v>165</v>
      </c>
      <c r="C9" s="324"/>
      <c r="D9" s="324"/>
      <c r="E9" s="324"/>
      <c r="F9" s="324"/>
      <c r="G9" s="325"/>
    </row>
    <row r="10" spans="2:7">
      <c r="B10" s="16"/>
      <c r="C10" s="16"/>
      <c r="D10" s="16"/>
      <c r="E10" s="16"/>
      <c r="F10" s="16"/>
      <c r="G10" s="16"/>
    </row>
    <row r="11" spans="2:7" ht="40.5" customHeight="1">
      <c r="B11" s="115" t="s">
        <v>31</v>
      </c>
      <c r="C11" s="115" t="s">
        <v>111</v>
      </c>
      <c r="G11" s="307"/>
    </row>
    <row r="12" spans="2:7" ht="27.95" customHeight="1">
      <c r="B12" s="29" t="s">
        <v>33</v>
      </c>
      <c r="C12" s="28">
        <v>2</v>
      </c>
    </row>
    <row r="13" spans="2:7" ht="27.95" customHeight="1">
      <c r="B13" s="29" t="s">
        <v>34</v>
      </c>
      <c r="C13" s="28">
        <v>0</v>
      </c>
    </row>
    <row r="14" spans="2:7" ht="27.95" customHeight="1">
      <c r="B14" s="29" t="s">
        <v>35</v>
      </c>
      <c r="C14" s="70">
        <v>3</v>
      </c>
    </row>
    <row r="15" spans="2:7" ht="27.95" customHeight="1">
      <c r="B15" s="29" t="s">
        <v>36</v>
      </c>
      <c r="C15" s="70">
        <v>1</v>
      </c>
    </row>
    <row r="16" spans="2:7" ht="27.95" customHeight="1">
      <c r="B16" s="29" t="s">
        <v>37</v>
      </c>
      <c r="C16" s="28">
        <v>1</v>
      </c>
    </row>
    <row r="17" spans="2:3" ht="27.95" customHeight="1">
      <c r="B17" s="29" t="s">
        <v>38</v>
      </c>
      <c r="C17" s="28">
        <v>0</v>
      </c>
    </row>
    <row r="18" spans="2:3" ht="27.95" customHeight="1">
      <c r="B18" s="29" t="s">
        <v>39</v>
      </c>
      <c r="C18" s="28">
        <v>2</v>
      </c>
    </row>
    <row r="19" spans="2:3" ht="27.95" customHeight="1">
      <c r="B19" s="29" t="s">
        <v>40</v>
      </c>
      <c r="C19" s="28">
        <v>0</v>
      </c>
    </row>
    <row r="20" spans="2:3" ht="27.95" customHeight="1">
      <c r="B20" s="29" t="s">
        <v>41</v>
      </c>
      <c r="C20" s="28">
        <v>0</v>
      </c>
    </row>
    <row r="21" spans="2:3" ht="27.95" customHeight="1">
      <c r="B21" s="29" t="s">
        <v>42</v>
      </c>
      <c r="C21" s="28">
        <v>1</v>
      </c>
    </row>
    <row r="22" spans="2:3" ht="27.95" customHeight="1">
      <c r="B22" s="29" t="s">
        <v>43</v>
      </c>
      <c r="C22" s="28">
        <v>0</v>
      </c>
    </row>
    <row r="23" spans="2:3" ht="27.95" customHeight="1">
      <c r="B23" s="29" t="s">
        <v>44</v>
      </c>
      <c r="C23" s="28">
        <v>0</v>
      </c>
    </row>
    <row r="24" spans="2:3" ht="27.95" customHeight="1">
      <c r="B24" s="29" t="s">
        <v>45</v>
      </c>
      <c r="C24" s="28">
        <v>0</v>
      </c>
    </row>
    <row r="25" spans="2:3" ht="27.95" customHeight="1">
      <c r="B25" s="29" t="s">
        <v>46</v>
      </c>
      <c r="C25" s="28">
        <v>0</v>
      </c>
    </row>
    <row r="26" spans="2:3" ht="27.95" customHeight="1">
      <c r="B26" s="29" t="s">
        <v>47</v>
      </c>
      <c r="C26" s="28">
        <v>0</v>
      </c>
    </row>
    <row r="27" spans="2:3" ht="27.95" customHeight="1">
      <c r="B27" s="29" t="s">
        <v>48</v>
      </c>
      <c r="C27" s="28">
        <v>0</v>
      </c>
    </row>
    <row r="28" spans="2:3" ht="27.95" customHeight="1">
      <c r="B28" s="29" t="s">
        <v>49</v>
      </c>
      <c r="C28" s="28">
        <v>1</v>
      </c>
    </row>
    <row r="29" spans="2:3" ht="27.95" customHeight="1">
      <c r="B29" s="29" t="s">
        <v>50</v>
      </c>
      <c r="C29" s="28">
        <v>1</v>
      </c>
    </row>
    <row r="30" spans="2:3" ht="27.95" customHeight="1">
      <c r="B30" s="29" t="s">
        <v>51</v>
      </c>
      <c r="C30" s="28">
        <v>0</v>
      </c>
    </row>
    <row r="31" spans="2:3" ht="27.95" customHeight="1">
      <c r="B31" s="29" t="s">
        <v>52</v>
      </c>
      <c r="C31" s="28">
        <v>1</v>
      </c>
    </row>
    <row r="32" spans="2:3" ht="27.95" customHeight="1">
      <c r="B32" s="29" t="s">
        <v>53</v>
      </c>
      <c r="C32" s="28">
        <v>1</v>
      </c>
    </row>
    <row r="33" spans="2:9" ht="27.95" customHeight="1">
      <c r="B33" s="29" t="s">
        <v>54</v>
      </c>
      <c r="C33" s="70">
        <v>3</v>
      </c>
    </row>
    <row r="34" spans="2:9" ht="27.95" customHeight="1">
      <c r="B34" s="29" t="s">
        <v>55</v>
      </c>
      <c r="C34" s="28">
        <v>1</v>
      </c>
    </row>
    <row r="35" spans="2:9" ht="27.95" customHeight="1">
      <c r="B35" s="30" t="s">
        <v>56</v>
      </c>
      <c r="C35" s="28">
        <v>1</v>
      </c>
    </row>
    <row r="36" spans="2:9" s="35" customFormat="1" ht="12.75" customHeight="1" thickBot="1">
      <c r="B36" s="165"/>
      <c r="C36" s="166"/>
    </row>
    <row r="37" spans="2:9" ht="27.95" customHeight="1" thickTop="1">
      <c r="B37" s="167" t="s">
        <v>5</v>
      </c>
      <c r="C37" s="189">
        <f>SUM(C12:C36)</f>
        <v>19</v>
      </c>
    </row>
    <row r="38" spans="2:9" ht="27.95" customHeight="1">
      <c r="B38" s="17"/>
      <c r="C38" s="18"/>
      <c r="D38" s="18"/>
      <c r="E38" s="18"/>
      <c r="F38" s="18"/>
      <c r="G38" s="19"/>
    </row>
    <row r="39" spans="2:9" ht="27.95" customHeight="1">
      <c r="B39" s="20"/>
      <c r="C39" s="19"/>
      <c r="D39" s="19"/>
      <c r="E39" s="19"/>
      <c r="F39" s="19"/>
      <c r="G39" s="19"/>
    </row>
    <row r="40" spans="2:9" ht="14.25" customHeight="1">
      <c r="B40" s="17"/>
      <c r="C40" s="17"/>
      <c r="D40" s="17"/>
      <c r="E40" s="18"/>
      <c r="F40" s="18"/>
      <c r="G40" s="19"/>
    </row>
    <row r="41" spans="2:9" ht="15" customHeight="1">
      <c r="B41" s="20"/>
      <c r="C41" s="19"/>
      <c r="D41" s="19"/>
      <c r="E41" s="19"/>
      <c r="F41" s="19"/>
      <c r="G41" s="19"/>
    </row>
    <row r="42" spans="2:9" ht="30.95" customHeight="1">
      <c r="B42" s="20"/>
      <c r="C42" s="19"/>
      <c r="D42" s="19"/>
      <c r="E42" s="19"/>
      <c r="F42" s="19"/>
      <c r="G42" s="19"/>
    </row>
    <row r="43" spans="2:9" ht="30.95" customHeight="1">
      <c r="B43" s="322" t="s">
        <v>166</v>
      </c>
      <c r="C43" s="322"/>
      <c r="D43" s="322"/>
      <c r="E43" s="322"/>
      <c r="F43" s="322"/>
      <c r="G43" s="322"/>
      <c r="H43" s="228"/>
      <c r="I43" s="228"/>
    </row>
    <row r="44" spans="2:9" ht="30.95" customHeight="1">
      <c r="G44" s="19"/>
    </row>
    <row r="45" spans="2:9" ht="33" customHeight="1">
      <c r="B45" s="223" t="s">
        <v>58</v>
      </c>
      <c r="C45" s="224" t="s">
        <v>111</v>
      </c>
      <c r="G45" s="19"/>
    </row>
    <row r="46" spans="2:9" ht="25.5" customHeight="1">
      <c r="B46" s="225" t="s">
        <v>114</v>
      </c>
      <c r="C46" s="226">
        <v>0</v>
      </c>
      <c r="D46" s="22"/>
      <c r="E46" s="22"/>
      <c r="F46" s="22"/>
      <c r="G46" s="19"/>
    </row>
    <row r="47" spans="2:9" ht="21.95" customHeight="1">
      <c r="B47" s="225" t="s">
        <v>59</v>
      </c>
      <c r="C47" s="168">
        <v>0</v>
      </c>
      <c r="D47" s="16"/>
      <c r="E47" s="16"/>
      <c r="F47" s="16"/>
      <c r="G47" s="19"/>
    </row>
    <row r="48" spans="2:9" ht="21.95" customHeight="1">
      <c r="B48" s="225" t="s">
        <v>60</v>
      </c>
      <c r="C48" s="169">
        <v>1</v>
      </c>
      <c r="D48" s="7"/>
      <c r="E48" s="7"/>
      <c r="F48" s="7"/>
      <c r="G48" s="19"/>
    </row>
    <row r="49" spans="2:7" ht="21.95" customHeight="1">
      <c r="B49" s="225" t="s">
        <v>61</v>
      </c>
      <c r="C49" s="169">
        <v>6</v>
      </c>
      <c r="D49" s="19"/>
      <c r="E49" s="19"/>
      <c r="F49" s="19"/>
      <c r="G49" s="19"/>
    </row>
    <row r="50" spans="2:7" ht="21.95" customHeight="1">
      <c r="B50" s="225" t="s">
        <v>62</v>
      </c>
      <c r="C50" s="169">
        <v>3</v>
      </c>
      <c r="D50" s="19"/>
      <c r="E50" s="19"/>
      <c r="F50" s="19"/>
      <c r="G50" s="19"/>
    </row>
    <row r="51" spans="2:7" ht="21.95" customHeight="1">
      <c r="B51" s="225" t="s">
        <v>63</v>
      </c>
      <c r="C51" s="170">
        <v>1</v>
      </c>
      <c r="D51" s="19"/>
      <c r="E51" s="19"/>
      <c r="F51" s="19"/>
      <c r="G51" s="19"/>
    </row>
    <row r="52" spans="2:7" ht="21.95" customHeight="1">
      <c r="B52" s="225" t="s">
        <v>64</v>
      </c>
      <c r="C52" s="168">
        <v>3</v>
      </c>
      <c r="D52" s="19"/>
      <c r="E52" s="19"/>
      <c r="F52" s="19"/>
      <c r="G52" s="19"/>
    </row>
    <row r="53" spans="2:7" ht="21.95" customHeight="1">
      <c r="B53" s="225" t="s">
        <v>65</v>
      </c>
      <c r="C53" s="168">
        <v>0</v>
      </c>
      <c r="D53" s="19"/>
      <c r="E53" s="19"/>
      <c r="F53" s="19"/>
      <c r="G53" s="19"/>
    </row>
    <row r="54" spans="2:7" ht="21.95" customHeight="1">
      <c r="B54" s="225" t="s">
        <v>66</v>
      </c>
      <c r="C54" s="168">
        <v>2</v>
      </c>
      <c r="D54" s="18"/>
      <c r="E54" s="18"/>
      <c r="F54" s="18"/>
      <c r="G54" s="19"/>
    </row>
    <row r="55" spans="2:7" ht="21.95" customHeight="1">
      <c r="B55" s="225" t="s">
        <v>67</v>
      </c>
      <c r="C55" s="168">
        <v>2</v>
      </c>
      <c r="D55" s="19"/>
      <c r="E55" s="19"/>
      <c r="F55" s="19"/>
      <c r="G55" s="19"/>
    </row>
    <row r="56" spans="2:7" ht="21.95" customHeight="1">
      <c r="B56" s="225" t="s">
        <v>68</v>
      </c>
      <c r="C56" s="168">
        <v>0</v>
      </c>
      <c r="D56" s="19"/>
      <c r="E56" s="19"/>
      <c r="F56" s="19"/>
      <c r="G56" s="19"/>
    </row>
    <row r="57" spans="2:7" ht="21.95" customHeight="1">
      <c r="B57" s="225" t="s">
        <v>69</v>
      </c>
      <c r="C57" s="168">
        <v>0</v>
      </c>
      <c r="D57" s="19"/>
      <c r="E57" s="19"/>
      <c r="F57" s="19"/>
      <c r="G57" s="19"/>
    </row>
    <row r="58" spans="2:7" ht="21.95" customHeight="1">
      <c r="B58" s="225" t="s">
        <v>70</v>
      </c>
      <c r="C58" s="168">
        <v>0</v>
      </c>
      <c r="G58" s="19"/>
    </row>
    <row r="59" spans="2:7" ht="21.95" customHeight="1">
      <c r="B59" s="225" t="s">
        <v>71</v>
      </c>
      <c r="C59" s="168">
        <v>0</v>
      </c>
      <c r="G59" s="19"/>
    </row>
    <row r="60" spans="2:7" ht="21.95" customHeight="1">
      <c r="B60" s="225" t="s">
        <v>72</v>
      </c>
      <c r="C60" s="168">
        <v>0</v>
      </c>
      <c r="G60" s="19"/>
    </row>
    <row r="61" spans="2:7" ht="21.95" customHeight="1">
      <c r="B61" s="225" t="s">
        <v>73</v>
      </c>
      <c r="C61" s="168">
        <v>0</v>
      </c>
      <c r="G61" s="19"/>
    </row>
    <row r="62" spans="2:7" ht="21.95" customHeight="1">
      <c r="B62" s="225" t="s">
        <v>107</v>
      </c>
      <c r="C62" s="168">
        <v>1</v>
      </c>
      <c r="G62" s="19"/>
    </row>
    <row r="63" spans="2:7" ht="21.95" customHeight="1">
      <c r="B63" s="171" t="s">
        <v>5</v>
      </c>
      <c r="C63" s="172">
        <f>SUM(C46:C62)</f>
        <v>19</v>
      </c>
      <c r="G63" s="19"/>
    </row>
    <row r="64" spans="2:7" ht="21.95" customHeight="1">
      <c r="G64" s="19"/>
    </row>
    <row r="65" spans="2:7" ht="9.75" customHeight="1" thickBot="1">
      <c r="G65" s="19"/>
    </row>
    <row r="66" spans="2:7" ht="57" customHeight="1">
      <c r="B66" s="328" t="s">
        <v>118</v>
      </c>
      <c r="C66" s="329"/>
      <c r="D66" s="59"/>
      <c r="G66" s="19"/>
    </row>
    <row r="67" spans="2:7" ht="13.5" customHeight="1">
      <c r="B67" s="330" t="s">
        <v>160</v>
      </c>
      <c r="C67" s="330"/>
      <c r="G67" s="19"/>
    </row>
    <row r="68" spans="2:7" ht="21.95" customHeight="1">
      <c r="B68" s="221" t="s">
        <v>119</v>
      </c>
      <c r="C68" s="222" t="s">
        <v>103</v>
      </c>
      <c r="G68" s="19"/>
    </row>
    <row r="69" spans="2:7" ht="27" customHeight="1">
      <c r="B69" s="51" t="s">
        <v>101</v>
      </c>
      <c r="C69" s="52">
        <v>16</v>
      </c>
      <c r="G69" s="19"/>
    </row>
    <row r="70" spans="2:7" ht="21.95" customHeight="1">
      <c r="B70" s="53" t="s">
        <v>102</v>
      </c>
      <c r="C70" s="54">
        <v>3</v>
      </c>
      <c r="G70" s="19"/>
    </row>
    <row r="71" spans="2:7" ht="21.95" customHeight="1">
      <c r="G71" s="19"/>
    </row>
    <row r="72" spans="2:7" ht="15.75" thickBot="1">
      <c r="G72" s="19"/>
    </row>
    <row r="73" spans="2:7" ht="15.75" thickBot="1">
      <c r="B73" s="326" t="s">
        <v>106</v>
      </c>
      <c r="C73" s="327"/>
      <c r="G73" s="19"/>
    </row>
    <row r="74" spans="2:7" ht="15">
      <c r="B74" s="55" t="s">
        <v>14</v>
      </c>
      <c r="C74" s="56">
        <v>19</v>
      </c>
      <c r="G74" s="19"/>
    </row>
    <row r="75" spans="2:7" ht="15.75" thickBot="1">
      <c r="B75" s="57" t="s">
        <v>15</v>
      </c>
      <c r="C75" s="58">
        <v>0</v>
      </c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75">
      <c r="G81" s="34"/>
    </row>
    <row r="82" spans="7:7" ht="15.75">
      <c r="G82" s="18"/>
    </row>
    <row r="83" spans="7:7" ht="15">
      <c r="G83" s="19"/>
    </row>
    <row r="84" spans="7:7" ht="15.75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75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75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blackAndWhite="1" horizontalDpi="360" verticalDpi="360" r:id="rId1"/>
  <headerFooter alignWithMargins="0">
    <oddHeader xml:space="preserve">&amp;L
</oddHeader>
  </headerFooter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21" zoomScaleNormal="100" workbookViewId="0">
      <selection activeCell="C24" sqref="C24"/>
    </sheetView>
  </sheetViews>
  <sheetFormatPr baseColWidth="10" defaultRowHeight="12.75"/>
  <cols>
    <col min="1" max="1" width="4.7109375" style="15" customWidth="1"/>
    <col min="2" max="2" width="57.8554687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3" spans="2:7" ht="26.25">
      <c r="B3" s="227" t="s">
        <v>149</v>
      </c>
      <c r="C3" s="227"/>
    </row>
    <row r="4" spans="2:7" ht="26.25">
      <c r="B4" s="227"/>
      <c r="C4" s="227"/>
    </row>
    <row r="5" spans="2:7" ht="12.75" customHeight="1">
      <c r="B5" s="227"/>
      <c r="C5" s="227"/>
      <c r="D5" s="238"/>
      <c r="E5" s="238"/>
      <c r="F5" s="238"/>
      <c r="G5" s="238"/>
    </row>
    <row r="6" spans="2:7" ht="12.75" customHeight="1">
      <c r="D6" s="238"/>
      <c r="E6" s="238"/>
      <c r="F6" s="238"/>
      <c r="G6" s="238"/>
    </row>
    <row r="7" spans="2:7" ht="12.75" hidden="1" customHeight="1">
      <c r="D7" s="238"/>
      <c r="E7" s="238"/>
      <c r="F7" s="238"/>
      <c r="G7" s="238"/>
    </row>
    <row r="8" spans="2:7" ht="1.5" hidden="1" customHeight="1"/>
    <row r="9" spans="2:7" ht="14.25" customHeight="1"/>
    <row r="10" spans="2:7" ht="3" customHeight="1">
      <c r="B10" s="90"/>
      <c r="C10" s="91"/>
    </row>
    <row r="11" spans="2:7" ht="36" customHeight="1">
      <c r="B11" s="229" t="s">
        <v>81</v>
      </c>
      <c r="C11" s="230" t="s">
        <v>82</v>
      </c>
      <c r="G11" s="307"/>
    </row>
    <row r="12" spans="2:7" ht="27.95" customHeight="1">
      <c r="B12" s="36" t="s">
        <v>83</v>
      </c>
      <c r="C12" s="37">
        <v>474</v>
      </c>
    </row>
    <row r="13" spans="2:7" ht="27.95" customHeight="1">
      <c r="B13" s="36" t="s">
        <v>84</v>
      </c>
      <c r="C13" s="37">
        <v>420</v>
      </c>
    </row>
    <row r="14" spans="2:7" ht="27.95" customHeight="1">
      <c r="B14" s="36" t="s">
        <v>85</v>
      </c>
      <c r="C14" s="37">
        <v>413</v>
      </c>
    </row>
    <row r="15" spans="2:7" ht="27.95" customHeight="1">
      <c r="B15" s="36" t="s">
        <v>86</v>
      </c>
      <c r="C15" s="37">
        <v>1</v>
      </c>
    </row>
    <row r="16" spans="2:7" ht="27.95" customHeight="1">
      <c r="B16" s="36" t="s">
        <v>87</v>
      </c>
      <c r="C16" s="37">
        <v>170</v>
      </c>
    </row>
    <row r="17" spans="2:3" ht="27.95" customHeight="1" thickBot="1">
      <c r="B17" s="38" t="s">
        <v>88</v>
      </c>
      <c r="C17" s="39">
        <v>28</v>
      </c>
    </row>
    <row r="18" spans="2:3" ht="4.5" customHeight="1" thickBot="1">
      <c r="B18" s="138"/>
      <c r="C18" s="139"/>
    </row>
    <row r="19" spans="2:3" ht="33.75" customHeight="1" thickBot="1">
      <c r="B19" s="233" t="s">
        <v>100</v>
      </c>
      <c r="C19" s="234" t="s">
        <v>168</v>
      </c>
    </row>
    <row r="20" spans="2:3" ht="3.75" customHeight="1" thickBot="1">
      <c r="B20" s="140"/>
      <c r="C20" s="141"/>
    </row>
    <row r="21" spans="2:3" ht="27.95" customHeight="1">
      <c r="B21" s="40" t="s">
        <v>89</v>
      </c>
      <c r="C21" s="41" t="s">
        <v>82</v>
      </c>
    </row>
    <row r="22" spans="2:3" ht="27.95" customHeight="1">
      <c r="B22" s="36" t="s">
        <v>90</v>
      </c>
      <c r="C22" s="42">
        <v>513</v>
      </c>
    </row>
    <row r="23" spans="2:3" ht="27.95" customHeight="1">
      <c r="B23" s="36" t="s">
        <v>91</v>
      </c>
      <c r="C23" s="42">
        <v>1</v>
      </c>
    </row>
    <row r="24" spans="2:3" ht="27.95" customHeight="1">
      <c r="B24" s="47" t="s">
        <v>92</v>
      </c>
      <c r="C24" s="49">
        <v>55</v>
      </c>
    </row>
    <row r="25" spans="2:3" ht="27.95" customHeight="1">
      <c r="B25" s="48" t="s">
        <v>93</v>
      </c>
      <c r="C25" s="50">
        <v>0</v>
      </c>
    </row>
    <row r="26" spans="2:3" ht="27.95" customHeight="1">
      <c r="B26" s="48" t="s">
        <v>94</v>
      </c>
      <c r="C26" s="50">
        <v>3</v>
      </c>
    </row>
    <row r="27" spans="2:3" ht="27.95" customHeight="1">
      <c r="B27" s="48" t="s">
        <v>95</v>
      </c>
      <c r="C27" s="50">
        <v>3</v>
      </c>
    </row>
    <row r="28" spans="2:3" ht="27.95" customHeight="1">
      <c r="B28" s="48" t="s">
        <v>125</v>
      </c>
      <c r="C28" s="50">
        <v>1</v>
      </c>
    </row>
    <row r="29" spans="2:3" ht="32.25" customHeight="1" thickBot="1">
      <c r="B29" s="231"/>
      <c r="C29" s="232"/>
    </row>
    <row r="30" spans="2:3" ht="10.5" customHeight="1" thickBot="1">
      <c r="B30" s="142"/>
      <c r="C30" s="143"/>
    </row>
    <row r="31" spans="2:3" ht="22.5" customHeight="1" thickBot="1">
      <c r="B31" s="43" t="s">
        <v>112</v>
      </c>
      <c r="C31" s="44">
        <f>C22+C24+C26+C27+C28+C23+C25</f>
        <v>576</v>
      </c>
    </row>
    <row r="32" spans="2:3" ht="17.25" customHeight="1" thickBot="1">
      <c r="B32" s="144"/>
      <c r="C32" s="145"/>
    </row>
    <row r="33" spans="2:3" ht="25.5" customHeight="1" thickBot="1">
      <c r="B33" s="301" t="s">
        <v>156</v>
      </c>
      <c r="C33" s="235" t="s">
        <v>167</v>
      </c>
    </row>
    <row r="34" spans="2:3" ht="15.75" customHeight="1" thickBot="1">
      <c r="B34" s="146"/>
      <c r="C34" s="141"/>
    </row>
    <row r="35" spans="2:3" ht="19.5" customHeight="1">
      <c r="B35" s="236" t="s">
        <v>96</v>
      </c>
      <c r="C35" s="237" t="s">
        <v>17</v>
      </c>
    </row>
    <row r="36" spans="2:3" ht="27.95" customHeight="1">
      <c r="B36" s="36" t="s">
        <v>97</v>
      </c>
      <c r="C36" s="37">
        <v>104</v>
      </c>
    </row>
    <row r="37" spans="2:3" ht="25.5" customHeight="1">
      <c r="B37" s="36" t="s">
        <v>98</v>
      </c>
      <c r="C37" s="37">
        <v>145</v>
      </c>
    </row>
    <row r="38" spans="2:3" ht="24.75" customHeight="1" thickBot="1">
      <c r="B38" s="38" t="s">
        <v>99</v>
      </c>
      <c r="C38" s="39">
        <v>46</v>
      </c>
    </row>
    <row r="39" spans="2:3" ht="12.75" customHeight="1" thickBot="1">
      <c r="B39" s="142"/>
      <c r="C39" s="143"/>
    </row>
    <row r="40" spans="2:3" ht="30" customHeight="1" thickBot="1">
      <c r="B40" s="43" t="s">
        <v>5</v>
      </c>
      <c r="C40" s="147">
        <f>SUM(C36:C39)</f>
        <v>295</v>
      </c>
    </row>
    <row r="41" spans="2:3" ht="27.95" customHeight="1">
      <c r="B41" s="17"/>
      <c r="C41" s="18"/>
    </row>
    <row r="42" spans="2:3" ht="27.95" customHeight="1">
      <c r="B42" s="20"/>
      <c r="C42" s="19"/>
    </row>
    <row r="43" spans="2:3" ht="27.95" customHeight="1">
      <c r="B43" s="17"/>
      <c r="C43" s="17"/>
    </row>
    <row r="44" spans="2:3" ht="27.95" customHeight="1">
      <c r="B44" s="20"/>
      <c r="C44" s="19"/>
    </row>
    <row r="45" spans="2:3" ht="30.95" customHeight="1">
      <c r="B45" s="20"/>
      <c r="C45" s="19"/>
    </row>
    <row r="46" spans="2:3" ht="30.95" customHeight="1">
      <c r="B46" s="190"/>
      <c r="C46" s="19"/>
    </row>
    <row r="47" spans="2:3" ht="30.95" customHeight="1">
      <c r="B47" s="331"/>
      <c r="C47" s="331"/>
    </row>
    <row r="48" spans="2:3" ht="30.95" customHeight="1"/>
    <row r="49" spans="2:3" ht="30.95" customHeight="1">
      <c r="B49" s="22"/>
      <c r="C49" s="22"/>
    </row>
    <row r="50" spans="2:3" ht="30.95" customHeight="1">
      <c r="B50" s="16"/>
      <c r="C50" s="16"/>
    </row>
    <row r="51" spans="2:3" ht="30.95" customHeight="1">
      <c r="B51" s="7"/>
      <c r="C51" s="7"/>
    </row>
    <row r="52" spans="2:3" ht="30.95" customHeight="1">
      <c r="B52" s="20"/>
      <c r="C52" s="19"/>
    </row>
    <row r="53" spans="2:3" ht="30.95" customHeight="1">
      <c r="B53" s="20"/>
      <c r="C53" s="19"/>
    </row>
    <row r="54" spans="2:3" ht="30.95" customHeight="1">
      <c r="B54" s="20"/>
      <c r="C54" s="19"/>
    </row>
    <row r="55" spans="2:3" ht="30.95" customHeight="1">
      <c r="B55" s="20"/>
      <c r="C55" s="19"/>
    </row>
    <row r="56" spans="2:3" ht="30.95" customHeight="1">
      <c r="B56" s="20"/>
      <c r="C56" s="19"/>
    </row>
    <row r="57" spans="2:3" ht="30.95" customHeight="1">
      <c r="B57" s="23"/>
      <c r="C57" s="18"/>
    </row>
    <row r="58" spans="2:3" ht="30.95" customHeight="1">
      <c r="B58" s="20"/>
      <c r="C58" s="19"/>
    </row>
    <row r="59" spans="2:3" ht="30.95" customHeight="1">
      <c r="B59" s="20"/>
      <c r="C59" s="19"/>
    </row>
    <row r="60" spans="2:3" ht="30.95" customHeight="1">
      <c r="B60" s="21"/>
      <c r="C60" s="19"/>
    </row>
    <row r="61" spans="2:3" ht="30.95" customHeight="1"/>
  </sheetData>
  <mergeCells count="1">
    <mergeCell ref="B47:C47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portrait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5"/>
  <sheetViews>
    <sheetView showGridLines="0" view="pageLayout" topLeftCell="A64" zoomScale="75" zoomScaleNormal="50" zoomScaleSheetLayoutView="75" zoomScalePageLayoutView="75" workbookViewId="0">
      <selection activeCell="P93" sqref="P93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33" t="s">
        <v>151</v>
      </c>
      <c r="C4" s="333"/>
      <c r="D4" s="333"/>
      <c r="E4" s="333"/>
      <c r="F4" s="333"/>
      <c r="G4" s="333"/>
      <c r="H4" s="333"/>
      <c r="I4" s="333"/>
      <c r="J4" s="333"/>
      <c r="K4" s="333"/>
    </row>
    <row r="5" spans="2:16">
      <c r="B5" s="333"/>
      <c r="C5" s="333"/>
      <c r="D5" s="333"/>
      <c r="E5" s="333"/>
      <c r="F5" s="333"/>
      <c r="G5" s="333"/>
      <c r="H5" s="333"/>
      <c r="I5" s="333"/>
      <c r="J5" s="333"/>
      <c r="K5" s="333"/>
    </row>
    <row r="9" spans="2:16" ht="30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1" spans="2:16">
      <c r="B11" s="4"/>
      <c r="C11" s="4"/>
      <c r="G11" s="311"/>
    </row>
    <row r="12" spans="2:16" ht="36" customHeight="1">
      <c r="B12" s="13" t="s">
        <v>0</v>
      </c>
      <c r="C12" s="92" t="s">
        <v>29</v>
      </c>
      <c r="E12" s="153">
        <v>100</v>
      </c>
    </row>
    <row r="13" spans="2:16" ht="36" customHeight="1">
      <c r="B13" s="148" t="s">
        <v>150</v>
      </c>
      <c r="C13" s="149">
        <v>361</v>
      </c>
    </row>
    <row r="14" spans="2:16" ht="30.95" customHeight="1">
      <c r="B14" s="150" t="s">
        <v>169</v>
      </c>
      <c r="C14" s="280">
        <v>338</v>
      </c>
    </row>
    <row r="15" spans="2:16" ht="12.75" customHeight="1" thickBot="1">
      <c r="B15" s="136"/>
      <c r="C15" s="149"/>
    </row>
    <row r="16" spans="2:16" ht="60" customHeight="1" thickTop="1">
      <c r="B16" s="151" t="s">
        <v>20</v>
      </c>
      <c r="C16" s="152">
        <f>(C13*E12/C14)-100</f>
        <v>6.8047337278106568</v>
      </c>
    </row>
    <row r="21" spans="2:3" ht="15.75" thickBot="1"/>
    <row r="22" spans="2:3">
      <c r="B22" s="72" t="s">
        <v>115</v>
      </c>
      <c r="C22" s="76">
        <v>313</v>
      </c>
    </row>
    <row r="23" spans="2:3">
      <c r="B23" s="73" t="s">
        <v>126</v>
      </c>
      <c r="C23" s="77">
        <v>25</v>
      </c>
    </row>
    <row r="24" spans="2:3">
      <c r="B24" s="73" t="s">
        <v>116</v>
      </c>
      <c r="C24" s="77"/>
    </row>
    <row r="25" spans="2:3" ht="15.75" thickBot="1">
      <c r="B25" s="74" t="s">
        <v>124</v>
      </c>
      <c r="C25" s="78"/>
    </row>
    <row r="26" spans="2:3">
      <c r="C26" s="7">
        <f>SUM(C22:C25)</f>
        <v>338</v>
      </c>
    </row>
    <row r="38" spans="1:11" ht="33.75" customHeight="1"/>
    <row r="41" spans="1:11">
      <c r="A41" s="332" t="s">
        <v>137</v>
      </c>
      <c r="B41" s="332"/>
      <c r="C41" s="332"/>
      <c r="D41" s="332"/>
      <c r="E41" s="332"/>
      <c r="F41" s="332"/>
      <c r="G41" s="332"/>
      <c r="H41" s="332"/>
    </row>
    <row r="42" spans="1:11">
      <c r="A42" s="332"/>
      <c r="B42" s="332"/>
      <c r="C42" s="332"/>
      <c r="D42" s="332"/>
      <c r="E42" s="332"/>
      <c r="F42" s="332"/>
      <c r="G42" s="332"/>
      <c r="H42" s="332"/>
    </row>
    <row r="43" spans="1:11">
      <c r="A43" s="332"/>
      <c r="B43" s="332"/>
      <c r="C43" s="332"/>
      <c r="D43" s="332"/>
      <c r="E43" s="332"/>
      <c r="F43" s="332"/>
      <c r="G43" s="332"/>
      <c r="H43" s="332"/>
    </row>
    <row r="45" spans="1:11" ht="15" customHeight="1">
      <c r="C45" s="239"/>
      <c r="D45" s="239"/>
      <c r="E45" s="239"/>
      <c r="F45" s="239"/>
      <c r="G45" s="239"/>
      <c r="H45" s="239"/>
      <c r="I45" s="239"/>
      <c r="J45" s="239"/>
      <c r="K45" s="239"/>
    </row>
    <row r="46" spans="1:11" ht="15" customHeight="1">
      <c r="C46" s="239"/>
      <c r="D46" s="239"/>
      <c r="E46" s="239"/>
      <c r="F46" s="239"/>
      <c r="G46" s="239"/>
      <c r="H46" s="239"/>
      <c r="I46" s="239"/>
      <c r="J46" s="239"/>
      <c r="K46" s="239"/>
    </row>
    <row r="49" spans="2:11" ht="18">
      <c r="C49" s="191" t="s">
        <v>160</v>
      </c>
    </row>
    <row r="50" spans="2:11" ht="15.75" thickBot="1"/>
    <row r="51" spans="2:11" ht="18">
      <c r="B51" s="193" t="s">
        <v>138</v>
      </c>
      <c r="C51" s="194">
        <v>350</v>
      </c>
    </row>
    <row r="52" spans="2:11" ht="18">
      <c r="B52" s="195"/>
      <c r="C52" s="196"/>
    </row>
    <row r="53" spans="2:11" ht="18">
      <c r="B53" s="195" t="s">
        <v>139</v>
      </c>
      <c r="C53" s="196">
        <v>204</v>
      </c>
    </row>
    <row r="54" spans="2:11" ht="18">
      <c r="B54" s="195"/>
      <c r="C54" s="196"/>
    </row>
    <row r="55" spans="2:11" ht="18.75" thickBot="1">
      <c r="B55" s="197" t="s">
        <v>140</v>
      </c>
      <c r="C55" s="198">
        <v>22</v>
      </c>
    </row>
    <row r="56" spans="2:11" ht="18">
      <c r="B56" s="191"/>
      <c r="C56" s="191"/>
    </row>
    <row r="57" spans="2:11">
      <c r="B57" s="333" t="s">
        <v>92</v>
      </c>
      <c r="C57" s="333"/>
      <c r="D57" s="333"/>
      <c r="E57" s="333"/>
      <c r="F57" s="333"/>
      <c r="G57" s="333"/>
      <c r="H57" s="333"/>
      <c r="I57" s="333"/>
    </row>
    <row r="58" spans="2:11" ht="15" customHeight="1">
      <c r="B58" s="333"/>
      <c r="C58" s="333"/>
      <c r="D58" s="333"/>
      <c r="E58" s="333"/>
      <c r="F58" s="333"/>
      <c r="G58" s="333"/>
      <c r="H58" s="333"/>
      <c r="I58" s="333"/>
      <c r="J58" s="239"/>
      <c r="K58" s="239"/>
    </row>
    <row r="59" spans="2:11" ht="15" customHeight="1">
      <c r="C59" s="239"/>
      <c r="D59" s="239"/>
      <c r="E59" s="239"/>
      <c r="F59" s="239"/>
      <c r="G59" s="239"/>
      <c r="H59" s="239"/>
      <c r="I59" s="239"/>
      <c r="J59" s="239"/>
      <c r="K59" s="239"/>
    </row>
    <row r="60" spans="2:11" ht="18">
      <c r="C60" s="200" t="s">
        <v>160</v>
      </c>
    </row>
    <row r="61" spans="2:11" ht="2.25" customHeight="1"/>
    <row r="62" spans="2:11" ht="18">
      <c r="B62" s="199" t="s">
        <v>92</v>
      </c>
      <c r="C62" s="192">
        <v>55</v>
      </c>
    </row>
    <row r="63" spans="2:11" ht="18">
      <c r="B63" s="199"/>
      <c r="C63" s="192"/>
    </row>
    <row r="64" spans="2:11" ht="18">
      <c r="B64" s="199" t="s">
        <v>141</v>
      </c>
      <c r="C64" s="192">
        <v>0</v>
      </c>
    </row>
    <row r="65" spans="2:3" ht="18">
      <c r="B65" s="199"/>
      <c r="C65" s="192"/>
    </row>
    <row r="66" spans="2:3" ht="18">
      <c r="B66" s="199" t="s">
        <v>142</v>
      </c>
      <c r="C66" s="192">
        <v>22</v>
      </c>
    </row>
    <row r="67" spans="2:3" ht="18">
      <c r="B67" s="199"/>
      <c r="C67" s="192"/>
    </row>
    <row r="68" spans="2:3" ht="18">
      <c r="B68" s="199" t="s">
        <v>143</v>
      </c>
      <c r="C68" s="192">
        <v>6</v>
      </c>
    </row>
    <row r="69" spans="2:3" ht="18">
      <c r="B69" s="199"/>
      <c r="C69" s="192"/>
    </row>
    <row r="70" spans="2:3" ht="18">
      <c r="B70" s="199" t="s">
        <v>138</v>
      </c>
      <c r="C70" s="192">
        <v>0</v>
      </c>
    </row>
    <row r="71" spans="2:3" ht="18">
      <c r="B71" s="199"/>
      <c r="C71" s="192"/>
    </row>
    <row r="72" spans="2:3" ht="18">
      <c r="B72" s="199" t="s">
        <v>139</v>
      </c>
      <c r="C72" s="192">
        <v>0</v>
      </c>
    </row>
    <row r="73" spans="2:3" ht="18">
      <c r="B73" s="199"/>
      <c r="C73" s="192"/>
    </row>
    <row r="74" spans="2:3" ht="18">
      <c r="B74" s="199" t="s">
        <v>140</v>
      </c>
      <c r="C74" s="192">
        <v>27</v>
      </c>
    </row>
    <row r="75" spans="2:3" ht="18">
      <c r="B75" s="199"/>
      <c r="C75" s="192"/>
    </row>
  </sheetData>
  <mergeCells count="3">
    <mergeCell ref="A41:H43"/>
    <mergeCell ref="B4:K5"/>
    <mergeCell ref="B57:I58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blackAndWhite="1" horizontalDpi="360" verticalDpi="360" r:id="rId1"/>
  <headerFooter alignWithMargins="0">
    <oddHeader xml:space="preserve">&amp;L
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2023-07-06T03:09:19Z</cp:lastPrinted>
  <dcterms:created xsi:type="dcterms:W3CDTF">2014-01-30T18:25:03Z</dcterms:created>
  <dcterms:modified xsi:type="dcterms:W3CDTF">2023-07-07T18:22:46Z</dcterms:modified>
</cp:coreProperties>
</file>